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C846A22F-D7D1-4EB6-B7AC-CC906E2F7F8B}" xr6:coauthVersionLast="47" xr6:coauthVersionMax="47" xr10:uidLastSave="{00000000-0000-0000-0000-000000000000}"/>
  <bookViews>
    <workbookView xWindow="-108" yWindow="-108" windowWidth="23256" windowHeight="12576" tabRatio="964" xr2:uid="{00000000-000D-0000-FFFF-FFFF00000000}"/>
  </bookViews>
  <sheets>
    <sheet name="TỔNG DỰ TOÁN" sheetId="10" r:id="rId1"/>
    <sheet name="Siêu âm Doppler tim" sheetId="1" r:id="rId2"/>
    <sheet name="Nội soi tiêu hóa trên" sheetId="3" r:id="rId3"/>
    <sheet name="Siêu âm Doppler mạch" sheetId="4" r:id="rId4"/>
    <sheet name="HỒI SỨC CC CƠ BẢN" sheetId="9" r:id="rId5"/>
    <sheet name="KSNK CƠ BẢN" sheetId="28" r:id="rId6"/>
    <sheet name="CGKT NỘI SOI TIÊU HÓA" sheetId="12" r:id="rId7"/>
    <sheet name="CGKT NỘI SOI TMH" sheetId="13" r:id="rId8"/>
    <sheet name="CGKT NỘI SOI PHẾ QUẢN GM" sheetId="14" r:id="rId9"/>
    <sheet name="CGKT PTNS U NANG BT&amp;PP" sheetId="15" r:id="rId10"/>
    <sheet name="CGKT NỘI SOI ĐẠI TRÀNG" sheetId="16" r:id="rId11"/>
    <sheet name="CGKT SIÊU ÂM TIM" sheetId="17" r:id="rId12"/>
    <sheet name="CGKT SIÊU ÂM MẠCH" sheetId="18" r:id="rId13"/>
    <sheet name="CẬP NHẬT KTHSCC CB" sheetId="22" r:id="rId14"/>
    <sheet name="CẬP NHẬT CHUYÊN ĐỀ TM" sheetId="24" r:id="rId15"/>
    <sheet name="CẬP NHẬT BỆNH NỘI TIẾT" sheetId="25" r:id="rId16"/>
    <sheet name="TƯ VẤN NCBSM" sheetId="26" r:id="rId17"/>
  </sheets>
  <calcPr calcId="181029"/>
</workbook>
</file>

<file path=xl/calcChain.xml><?xml version="1.0" encoding="utf-8"?>
<calcChain xmlns="http://schemas.openxmlformats.org/spreadsheetml/2006/main">
  <c r="G29" i="28" l="1"/>
  <c r="G28" i="28"/>
  <c r="G27" i="28"/>
  <c r="G26" i="28"/>
  <c r="G25" i="28"/>
  <c r="G23" i="28"/>
  <c r="G22" i="28" s="1"/>
  <c r="G21" i="28"/>
  <c r="G20" i="28"/>
  <c r="G18" i="28"/>
  <c r="G17" i="28"/>
  <c r="G15" i="28"/>
  <c r="G14" i="28"/>
  <c r="G24" i="28" l="1"/>
  <c r="G13" i="28"/>
  <c r="G19" i="28"/>
  <c r="G16" i="28"/>
  <c r="G30" i="28" l="1"/>
  <c r="D11" i="10" s="1"/>
  <c r="F11" i="10" s="1"/>
  <c r="K21" i="26" l="1"/>
  <c r="M18" i="24"/>
  <c r="F136" i="22"/>
  <c r="F135" i="22"/>
  <c r="F134" i="22"/>
  <c r="F132" i="22"/>
  <c r="F131" i="22"/>
  <c r="F129" i="22"/>
  <c r="F128" i="22"/>
  <c r="F21" i="18"/>
  <c r="F22" i="18"/>
  <c r="F23" i="18"/>
  <c r="F24" i="18"/>
  <c r="F125" i="22"/>
  <c r="F124" i="22"/>
  <c r="F123" i="22"/>
  <c r="F121" i="22"/>
  <c r="F120" i="22"/>
  <c r="F118" i="22"/>
  <c r="F117" i="22"/>
  <c r="F116" i="22"/>
  <c r="F115" i="22"/>
  <c r="F114" i="22"/>
  <c r="F111" i="22"/>
  <c r="F110" i="22"/>
  <c r="F109" i="22"/>
  <c r="F107" i="22"/>
  <c r="F106" i="22"/>
  <c r="F104" i="22"/>
  <c r="F103" i="22"/>
  <c r="F102" i="22"/>
  <c r="F101" i="22"/>
  <c r="F100" i="22"/>
  <c r="F97" i="22"/>
  <c r="F96" i="22"/>
  <c r="F95" i="22"/>
  <c r="F93" i="22"/>
  <c r="F92" i="22"/>
  <c r="F90" i="22"/>
  <c r="F89" i="22"/>
  <c r="F88" i="22"/>
  <c r="F87" i="22"/>
  <c r="F86" i="22"/>
  <c r="F83" i="22"/>
  <c r="F82" i="22"/>
  <c r="F81" i="22"/>
  <c r="F79" i="22"/>
  <c r="F78" i="22"/>
  <c r="F76" i="22"/>
  <c r="F75" i="22"/>
  <c r="F74" i="22"/>
  <c r="F73" i="22"/>
  <c r="F72" i="22"/>
  <c r="F69" i="22"/>
  <c r="F68" i="22"/>
  <c r="F67" i="22"/>
  <c r="F65" i="22"/>
  <c r="F64" i="22"/>
  <c r="F62" i="22"/>
  <c r="F61" i="22"/>
  <c r="F60" i="22"/>
  <c r="F59" i="22"/>
  <c r="F58" i="22"/>
  <c r="F55" i="22"/>
  <c r="F54" i="22"/>
  <c r="F53" i="22"/>
  <c r="F51" i="22"/>
  <c r="F50" i="22"/>
  <c r="F48" i="22"/>
  <c r="F47" i="22"/>
  <c r="F46" i="22"/>
  <c r="F45" i="22"/>
  <c r="F44" i="22"/>
  <c r="F41" i="22"/>
  <c r="F40" i="22"/>
  <c r="F39" i="22"/>
  <c r="F37" i="22"/>
  <c r="F36" i="22"/>
  <c r="F34" i="22"/>
  <c r="F33" i="22"/>
  <c r="F32" i="22"/>
  <c r="F31" i="22"/>
  <c r="F30" i="22"/>
  <c r="F26" i="22"/>
  <c r="F27" i="22"/>
  <c r="F25" i="22"/>
  <c r="F23" i="22"/>
  <c r="F22" i="22"/>
  <c r="F17" i="22"/>
  <c r="F18" i="22"/>
  <c r="F19" i="22"/>
  <c r="F20" i="22"/>
  <c r="F16" i="22"/>
  <c r="F39" i="18"/>
  <c r="F38" i="18"/>
  <c r="F37" i="18"/>
  <c r="F36" i="18"/>
  <c r="F34" i="18"/>
  <c r="F33" i="18"/>
  <c r="F32" i="18"/>
  <c r="F31" i="18"/>
  <c r="F29" i="18"/>
  <c r="F28" i="18"/>
  <c r="F27" i="18"/>
  <c r="F26" i="18"/>
  <c r="F17" i="18"/>
  <c r="F18" i="18"/>
  <c r="F19" i="18"/>
  <c r="F16" i="18"/>
  <c r="F14" i="13"/>
  <c r="F15" i="13"/>
  <c r="F16" i="13"/>
  <c r="F13" i="13"/>
  <c r="F14" i="14"/>
  <c r="F15" i="14"/>
  <c r="F16" i="14"/>
  <c r="F13" i="14"/>
  <c r="F14" i="15"/>
  <c r="F15" i="15"/>
  <c r="F16" i="15"/>
  <c r="F13" i="15"/>
  <c r="F14" i="16"/>
  <c r="F15" i="16"/>
  <c r="F16" i="16"/>
  <c r="F13" i="16"/>
  <c r="F30" i="17"/>
  <c r="F31" i="17"/>
  <c r="F32" i="17"/>
  <c r="F29" i="17"/>
  <c r="F25" i="17"/>
  <c r="F26" i="17"/>
  <c r="F27" i="17"/>
  <c r="F24" i="17"/>
  <c r="F20" i="17"/>
  <c r="F21" i="17"/>
  <c r="F22" i="17"/>
  <c r="F19" i="17"/>
  <c r="F15" i="17"/>
  <c r="F16" i="17"/>
  <c r="F17" i="17"/>
  <c r="F14" i="17"/>
  <c r="F14" i="18"/>
  <c r="F13" i="18" s="1"/>
  <c r="F44" i="12"/>
  <c r="F43" i="12"/>
  <c r="F42" i="12"/>
  <c r="F41" i="12"/>
  <c r="F39" i="12"/>
  <c r="F38" i="12"/>
  <c r="F37" i="12"/>
  <c r="F36" i="12"/>
  <c r="F34" i="12"/>
  <c r="F33" i="12"/>
  <c r="F32" i="12"/>
  <c r="F31" i="12"/>
  <c r="F29" i="12"/>
  <c r="F28" i="12"/>
  <c r="F27" i="12"/>
  <c r="F26" i="12"/>
  <c r="F22" i="12"/>
  <c r="F23" i="12"/>
  <c r="F24" i="12"/>
  <c r="F21" i="12"/>
  <c r="F17" i="12"/>
  <c r="F18" i="12"/>
  <c r="F19" i="12"/>
  <c r="F16" i="12"/>
  <c r="F14" i="12"/>
  <c r="F13" i="12" s="1"/>
  <c r="F130" i="22" l="1"/>
  <c r="F133" i="22"/>
  <c r="F122" i="22"/>
  <c r="F24" i="22"/>
  <c r="F94" i="22"/>
  <c r="F108" i="22"/>
  <c r="F127" i="22"/>
  <c r="F126" i="22" s="1"/>
  <c r="F38" i="22"/>
  <c r="F25" i="12"/>
  <c r="F20" i="12"/>
  <c r="F30" i="12"/>
  <c r="F13" i="17"/>
  <c r="F18" i="17"/>
  <c r="F28" i="17"/>
  <c r="F15" i="18"/>
  <c r="F35" i="18"/>
  <c r="F15" i="22"/>
  <c r="F52" i="22"/>
  <c r="F21" i="22"/>
  <c r="F113" i="22"/>
  <c r="F23" i="17"/>
  <c r="F12" i="15"/>
  <c r="F16" i="10" s="1"/>
  <c r="F12" i="14"/>
  <c r="F15" i="10" s="1"/>
  <c r="F12" i="13"/>
  <c r="F14" i="10" s="1"/>
  <c r="F49" i="22"/>
  <c r="F119" i="22"/>
  <c r="F20" i="18"/>
  <c r="F25" i="18"/>
  <c r="F30" i="18"/>
  <c r="F15" i="12"/>
  <c r="F35" i="12"/>
  <c r="F40" i="12"/>
  <c r="F12" i="16"/>
  <c r="F17" i="10" s="1"/>
  <c r="F77" i="22"/>
  <c r="F105" i="22"/>
  <c r="F91" i="22"/>
  <c r="F99" i="22"/>
  <c r="F85" i="22"/>
  <c r="F63" i="22"/>
  <c r="F43" i="22"/>
  <c r="F29" i="22"/>
  <c r="F35" i="22"/>
  <c r="F57" i="22"/>
  <c r="F71" i="22"/>
  <c r="F80" i="22"/>
  <c r="F66" i="22"/>
  <c r="F28" i="22" l="1"/>
  <c r="F98" i="22"/>
  <c r="F12" i="18"/>
  <c r="F19" i="10" s="1"/>
  <c r="F12" i="12"/>
  <c r="F13" i="10" s="1"/>
  <c r="F42" i="22"/>
  <c r="F70" i="22"/>
  <c r="F56" i="22"/>
  <c r="F14" i="22"/>
  <c r="F84" i="22"/>
  <c r="F112" i="22"/>
  <c r="F12" i="17"/>
  <c r="F18" i="10" s="1"/>
  <c r="F12" i="10" l="1"/>
  <c r="G26" i="26"/>
  <c r="G25" i="26"/>
  <c r="G24" i="26"/>
  <c r="G22" i="26"/>
  <c r="G21" i="26"/>
  <c r="G19" i="26"/>
  <c r="G18" i="26"/>
  <c r="G17" i="26"/>
  <c r="G16" i="26"/>
  <c r="G15" i="26"/>
  <c r="G26" i="25"/>
  <c r="G25" i="25"/>
  <c r="G24" i="25"/>
  <c r="G22" i="25"/>
  <c r="G21" i="25"/>
  <c r="G19" i="25"/>
  <c r="G18" i="25"/>
  <c r="G17" i="25"/>
  <c r="G16" i="25"/>
  <c r="G15" i="25"/>
  <c r="G26" i="24"/>
  <c r="G25" i="24"/>
  <c r="N24" i="24"/>
  <c r="G24" i="24"/>
  <c r="G22" i="24"/>
  <c r="G21" i="24"/>
  <c r="G19" i="24"/>
  <c r="G18" i="24"/>
  <c r="G17" i="24"/>
  <c r="G16" i="24"/>
  <c r="G15" i="24"/>
  <c r="G20" i="24" l="1"/>
  <c r="G14" i="24"/>
  <c r="G23" i="24"/>
  <c r="G20" i="25"/>
  <c r="G23" i="25"/>
  <c r="G14" i="25"/>
  <c r="G20" i="26"/>
  <c r="G23" i="26"/>
  <c r="G14" i="26"/>
  <c r="G13" i="24" l="1"/>
  <c r="F22" i="10" s="1"/>
  <c r="G13" i="26"/>
  <c r="F24" i="10" s="1"/>
  <c r="F13" i="22"/>
  <c r="F21" i="10" s="1"/>
  <c r="G13" i="25"/>
  <c r="F23" i="10" s="1"/>
  <c r="G28" i="9" l="1"/>
  <c r="G27" i="9"/>
  <c r="G26" i="9"/>
  <c r="G25" i="9"/>
  <c r="G24" i="9"/>
  <c r="G22" i="9"/>
  <c r="G21" i="9" s="1"/>
  <c r="G20" i="9"/>
  <c r="G19" i="9"/>
  <c r="G17" i="9"/>
  <c r="G16" i="9"/>
  <c r="G14" i="9"/>
  <c r="G13" i="9"/>
  <c r="G15" i="9" l="1"/>
  <c r="F20" i="10"/>
  <c r="G23" i="9"/>
  <c r="G18" i="9"/>
  <c r="G12" i="9"/>
  <c r="G28" i="4"/>
  <c r="G27" i="4"/>
  <c r="G26" i="4"/>
  <c r="G25" i="4"/>
  <c r="G24" i="4"/>
  <c r="G22" i="4"/>
  <c r="G21" i="4" s="1"/>
  <c r="G20" i="4"/>
  <c r="G19" i="4"/>
  <c r="G17" i="4"/>
  <c r="G16" i="4"/>
  <c r="G14" i="4"/>
  <c r="G13" i="4"/>
  <c r="G28" i="3"/>
  <c r="G27" i="3"/>
  <c r="G26" i="3"/>
  <c r="G25" i="3"/>
  <c r="G24" i="3"/>
  <c r="G22" i="3"/>
  <c r="G21" i="3" s="1"/>
  <c r="G20" i="3"/>
  <c r="G19" i="3"/>
  <c r="G17" i="3"/>
  <c r="G16" i="3"/>
  <c r="G14" i="3"/>
  <c r="G13" i="3"/>
  <c r="G15" i="4" l="1"/>
  <c r="G18" i="4"/>
  <c r="G29" i="9"/>
  <c r="D10" i="10" s="1"/>
  <c r="F10" i="10" s="1"/>
  <c r="G18" i="3"/>
  <c r="G12" i="4"/>
  <c r="G23" i="4"/>
  <c r="G12" i="3"/>
  <c r="G23" i="3"/>
  <c r="G15" i="3"/>
  <c r="G29" i="4" l="1"/>
  <c r="D9" i="10" s="1"/>
  <c r="F9" i="10" s="1"/>
  <c r="G29" i="3"/>
  <c r="D8" i="10" s="1"/>
  <c r="F8" i="10" s="1"/>
  <c r="G27" i="1"/>
  <c r="G26" i="1"/>
  <c r="G25" i="1"/>
  <c r="G24" i="1"/>
  <c r="G23" i="1"/>
  <c r="G21" i="1"/>
  <c r="G20" i="1" s="1"/>
  <c r="G19" i="1"/>
  <c r="G18" i="1"/>
  <c r="G16" i="1"/>
  <c r="G15" i="1"/>
  <c r="G13" i="1"/>
  <c r="G12" i="1"/>
  <c r="G14" i="1" l="1"/>
  <c r="G11" i="1"/>
  <c r="G22" i="1"/>
  <c r="G17" i="1"/>
  <c r="G28" i="1" l="1"/>
  <c r="D7" i="10" s="1"/>
  <c r="F7" i="10" s="1"/>
  <c r="F6" i="10" s="1"/>
  <c r="F5" i="10" s="1"/>
</calcChain>
</file>

<file path=xl/sharedStrings.xml><?xml version="1.0" encoding="utf-8"?>
<sst xmlns="http://schemas.openxmlformats.org/spreadsheetml/2006/main" count="1339" uniqueCount="255">
  <si>
    <t>Tại Bệnh viện Đa khoa tỉnh Hòa Bình</t>
  </si>
  <si>
    <t>I. Một số thông tin chung</t>
  </si>
  <si>
    <t>4. Số lớp: 01 lớp</t>
  </si>
  <si>
    <t xml:space="preserve">II. Kinh phí dự toán </t>
  </si>
  <si>
    <t>Nội dung chi</t>
  </si>
  <si>
    <t>Mức chi</t>
  </si>
  <si>
    <t>Số lượng</t>
  </si>
  <si>
    <t>Đơn vị</t>
  </si>
  <si>
    <t>Tổng</t>
  </si>
  <si>
    <t>(1)</t>
  </si>
  <si>
    <t>(2)</t>
  </si>
  <si>
    <t>(3)</t>
  </si>
  <si>
    <t>(4)</t>
  </si>
  <si>
    <t>(5)</t>
  </si>
  <si>
    <t>(6= 2 *3*5)</t>
  </si>
  <si>
    <t>Chi cho giảng viên (bao gồm biên soạn tài liệu)</t>
  </si>
  <si>
    <t>1.1</t>
  </si>
  <si>
    <t xml:space="preserve">Giảng viên lý thuyết </t>
  </si>
  <si>
    <t>Buổi</t>
  </si>
  <si>
    <t>1.2</t>
  </si>
  <si>
    <t>Giảng viên hướng dẫn thực hành</t>
  </si>
  <si>
    <t>2</t>
  </si>
  <si>
    <t>Chi cho học viên</t>
  </si>
  <si>
    <t>2.1</t>
  </si>
  <si>
    <t>2.2</t>
  </si>
  <si>
    <t>3</t>
  </si>
  <si>
    <t>Tài liệu, văn phòng phẩm</t>
  </si>
  <si>
    <t>3.1</t>
  </si>
  <si>
    <t>Bộ</t>
  </si>
  <si>
    <t>3.2</t>
  </si>
  <si>
    <t>Văn phòng phẩm (túi clear, bút, vở...)</t>
  </si>
  <si>
    <t>4</t>
  </si>
  <si>
    <t>Cơ sở thực hành</t>
  </si>
  <si>
    <t>4.1</t>
  </si>
  <si>
    <t>5</t>
  </si>
  <si>
    <t>Chi phí khác</t>
  </si>
  <si>
    <t>5.1</t>
  </si>
  <si>
    <t>Hội trường học lý thuyết</t>
  </si>
  <si>
    <t>Ngày</t>
  </si>
  <si>
    <t>5.2</t>
  </si>
  <si>
    <t>5.3</t>
  </si>
  <si>
    <t>Market hội trường khai giảng, bế giảng</t>
  </si>
  <si>
    <t>Chiếc</t>
  </si>
  <si>
    <t>5.4</t>
  </si>
  <si>
    <t>5.5</t>
  </si>
  <si>
    <t xml:space="preserve">Tổng </t>
  </si>
  <si>
    <t>Hỗ trợ tiền ăn: 20.000đ/1 người/1 ngày x 4 người x 66 ngày</t>
  </si>
  <si>
    <t>Hỗ trợ tiền thuê chỗ nghỉ: 1.000.000/1 người/1 tháng  x 4 người x 3 tháng</t>
  </si>
  <si>
    <t>330</t>
  </si>
  <si>
    <t>Số lớp/Số huyện</t>
  </si>
  <si>
    <t>Đêm</t>
  </si>
  <si>
    <t>Chuyến</t>
  </si>
  <si>
    <t>DỰ TOÁN KINH PHÍ ĐÀO TẠO  NỘI SOI ỐNG MỀM ĐƯỜNG TIÊU HÓA TRÊN</t>
  </si>
  <si>
    <t>Chi phí cơ sở thực hành (điện, nước,vệ sinh, vật tư tiêu hao…) 5.000 đ/HV/ngày x 4 HV x 58 ngày</t>
  </si>
  <si>
    <t>DỰ TOÁN KINH PHÍ ĐÀO TẠO  SIÊU ÂM DOPPLER MẠCH MÁU</t>
  </si>
  <si>
    <t>2. Thời gian đào tạo:  3 tháng</t>
  </si>
  <si>
    <t>DỰ TOÁN KINH PHÍ ĐÀO TẠO HỒI SỨC CẤP CỨU CƠ BẢN</t>
  </si>
  <si>
    <t>STT</t>
  </si>
  <si>
    <t>Nội dung</t>
  </si>
  <si>
    <t>Số học viên/1 lớp</t>
  </si>
  <si>
    <t>Số tiền/ 1 lớp</t>
  </si>
  <si>
    <t>Số lớp</t>
  </si>
  <si>
    <t>Số tiền</t>
  </si>
  <si>
    <t>Nội soi đường tiêu hoá trên</t>
  </si>
  <si>
    <t>Cập nhật kiến thức Hồi sức cấp cứu cơ bản</t>
  </si>
  <si>
    <t>Cập nhật chẩn đoán và điều trị các chuyên đề tim mạch</t>
  </si>
  <si>
    <t>Cập nhật một số chuyên đề các bệnh lý nội tiết thường gặp</t>
  </si>
  <si>
    <t>Tư vấn và hỗ trợ bà mẹ nuôi con bằng sữa mẹ</t>
  </si>
  <si>
    <t>Siêu âm Doppler mạch máu</t>
  </si>
  <si>
    <t>Hồi sức cấp cứu cơ bản</t>
  </si>
  <si>
    <t>1. Địa điểm chuyển giao kỹ thuật: Tại trung tâm y tế huyện</t>
  </si>
  <si>
    <t>2. Thời gian chuyển giao:  10 ngày</t>
  </si>
  <si>
    <t>II. Dự toán chi tiết</t>
  </si>
  <si>
    <t>TT</t>
  </si>
  <si>
    <t>1</t>
  </si>
  <si>
    <t>3. Số lượng đơn vị nhận chuyển giao: 01 đơn vị</t>
  </si>
  <si>
    <t>1. Địa điểm Đào tạo: tại Bệnh viện Đa khoa tỉnh Hòa Bình</t>
  </si>
  <si>
    <t>3. Số lượng đơn vị nhận chuyển giao: 07 đơn vị</t>
  </si>
  <si>
    <t>3. Số lượng đơn vị nhận chuyển giao: 04 đơn vị</t>
  </si>
  <si>
    <t>DỰ TOÁN KINH PHÍ CHUYỂN GIAO KỸ THUẬT SIÊU ÂM DOPPLER MẠCH MÁU</t>
  </si>
  <si>
    <t>3. Số lượng đơn vị nhận chuyển giao: 06 đơn vị</t>
  </si>
  <si>
    <t>Số đơn vị CG</t>
  </si>
  <si>
    <t>CGKT Phẫu thuật nội soi cắt u buồng trứng và phần phụ</t>
  </si>
  <si>
    <t>CGKT Siêu âm Doppler mạch máu</t>
  </si>
  <si>
    <t>Làm thẻ học viên, chứng nhận /chứng chỉ đào tạo</t>
  </si>
  <si>
    <t>CGKT Nội soi phế quản  ống mềm (Gây mê không sinh thiết)</t>
  </si>
  <si>
    <t>CGKT Phẫu thuật nội soi nạo VA bằng hummer (Gây mê)</t>
  </si>
  <si>
    <t>DỰ TOÁN KINH PHÍ CHUYỂN GIAO KỸ THUẬT NỘI SOI THỰC QUẢN DẠ DÀY TÁ TRÀNG VÀ GÂY MÊ KHÁC</t>
  </si>
  <si>
    <t>DỰ TOÁN KINH PHÍ CHUYỂN GIAO KỸ THUẬT PHẪU THUẬT NỘI SOI NẠO VA BẰNG HUMMER (GÂY MÊ)</t>
  </si>
  <si>
    <t>DỰ TOÁN KINH PHÍ CHUYỂN GIAO KỸ THUẬT NỘI SOI PHẾ QUẢN ỐNG MỀM (GÂY MÊ KHÔNG SINH THIẾT)</t>
  </si>
  <si>
    <t>DỰ TOÁN KINH PHÍ CHUYỂN GIAO KỸ THUẬT PHẪU THUẬT NỘI SOI CẮT U NANG BUỒNG TRỨNG VÀ PHẦN PHỤ</t>
  </si>
  <si>
    <t>DỰ TOÁN KINH PHÍ CHUYỂN GIAO KỸ THUẬT NỘI SOI ĐẠI TRÀNG</t>
  </si>
  <si>
    <t>3. Số lượng học viên: 30 học viên/ lớp</t>
  </si>
  <si>
    <t>1.3</t>
  </si>
  <si>
    <t>1.4</t>
  </si>
  <si>
    <t>1.5</t>
  </si>
  <si>
    <t>2.</t>
  </si>
  <si>
    <t>3.3</t>
  </si>
  <si>
    <t>4. Số lớp: 1 lớp</t>
  </si>
  <si>
    <t>DỰ TOÁN KINH PHÍ ĐÀO TẠO LỚP CẬP NHẬT KIẾN THỨC HỒI SỨC CẤP CỨU CƠ BẢN</t>
  </si>
  <si>
    <t>2. Thời gian đào tạo: 06 ngày</t>
  </si>
  <si>
    <t>3. Số lượng học viên: 40 học viên/ lớp</t>
  </si>
  <si>
    <t xml:space="preserve">Thuê phòng nghỉ cho giảng viên và người quản lý lớp:  250.000/đêm x 5 đêm x 3 người </t>
  </si>
  <si>
    <t>246</t>
  </si>
  <si>
    <t>2. Thời gian đào tạo: 05 ngày</t>
  </si>
  <si>
    <t xml:space="preserve">Thuê phòng nghỉ cho giảng viên và người quản lý lớp:  250.000/đêm x 4 đêm x 3 người </t>
  </si>
  <si>
    <t xml:space="preserve">Kinh phí lưu trú cho giảng viên và người quản lý lớp 80.000đ/1 người/1 ngày x 5 ngày  x 3 người </t>
  </si>
  <si>
    <t>155</t>
  </si>
  <si>
    <t>3.4</t>
  </si>
  <si>
    <t xml:space="preserve">DỰ TOÁN KINH PHÍ ĐÀO TẠO LỚP CẬP NHẬT CHẨN ĐOÁN VÀ ĐIỀU TRỊ </t>
  </si>
  <si>
    <t>CÁC CHUYÊN ĐỀ TIM MẠCH</t>
  </si>
  <si>
    <t>3. Số lượng học viên: 20 học viên/ lớp</t>
  </si>
  <si>
    <t xml:space="preserve">Kinh phí lưu trú cho giảng viên và người quản lý lớp: 80.000đ/1 người/1 ngày x 5 ngày  x 3 người </t>
  </si>
  <si>
    <t>105</t>
  </si>
  <si>
    <t xml:space="preserve">DỰ TOÁN KINH PHÍ ĐÀO TẠO LỚP CẬP NHẬT MỘT SỐ CHUYÊN ĐỀ </t>
  </si>
  <si>
    <t>CÁC BỆNH LÝ NỘI TIẾT THƯỜNG GẶP</t>
  </si>
  <si>
    <t xml:space="preserve">DỰ TOÁN KINH PHÍ ĐÀO TẠO LỚP TƯ VẤN VÀ HỖ TRỢ BÀ MẸ </t>
  </si>
  <si>
    <t>NUÔI CON BẰNG SỮA MẸ</t>
  </si>
  <si>
    <t>Làm chứng nhận /chứng chỉ đào tạo</t>
  </si>
  <si>
    <t>Siêu âm tim Doppler tim</t>
  </si>
  <si>
    <t>4. Số lớp: 9 lớp</t>
  </si>
  <si>
    <t>CGKT Siêu âm Doppler tim</t>
  </si>
  <si>
    <t xml:space="preserve">DỰ TOÁN KINH PHÍ CHUYỂN GIAO KỸ THUẬT SIÊU ÂM DOPPLER TIM </t>
  </si>
  <si>
    <t xml:space="preserve">DỰ TOÁN KINH PHÍ ĐÀO TẠO  SIÊU ÂM DOPPLER TIM </t>
  </si>
  <si>
    <t>Hỗ trợ tiền ăn: 20.000đ/1 người/1 ngày x 8 người x 66 ngày</t>
  </si>
  <si>
    <t>Hỗ trợ tiền thuê chỗ nghỉ: 1.000.000/1 người/1 tháng  x 8 người x 3 tháng</t>
  </si>
  <si>
    <t>Chi phí cơ sở thực hành (điện, nước,vệ sinh, vật tư tiêu hao…) 5.000 đ/HV/ngày x 8 HV x 54 ngày</t>
  </si>
  <si>
    <t>594</t>
  </si>
  <si>
    <t>Chi phí cơ sở thực hành (điện, nước,vệ sinh, vật tư tiêu hao…) 5.000 đ/HV/ngày x 4 HV x 53 ngày</t>
  </si>
  <si>
    <t>CGKT nội soi tiêu hóa trên +gây mê (Nội soi thực quản dạ dày tá tràng và gây mê khác: nội soi thực quản dạ dày tá tràng không sinh thiết và gây mê khác).</t>
  </si>
  <si>
    <t>CGKT Nội soi Đại tràng (Nội soi trực tràng ống mềm; Nội soi trực tràng ống mềm không sinh thiết; Nội soi đại tràng sigma; nội soi đại tràng sigma không sinh thiết ; Nội soi đại trực tràng toàn bộ ống mềm không sinh thiết; Nội soi đại trực tràng toàn bộ ống mềm có dùng thuốc gây mê)</t>
  </si>
  <si>
    <t>Nước uống, giải khát giữa giờ cho giảng viên, học viên: 10.000đ/HV/ngày x 9 người x 66 ngày</t>
  </si>
  <si>
    <r>
      <t>Nước uống cho giảng viên, học viên:</t>
    </r>
    <r>
      <rPr>
        <sz val="11"/>
        <color indexed="10"/>
        <rFont val="Times New Roman"/>
        <family val="1"/>
      </rPr>
      <t xml:space="preserve"> 1</t>
    </r>
    <r>
      <rPr>
        <sz val="11"/>
        <rFont val="Times New Roman"/>
        <family val="1"/>
      </rPr>
      <t>0.000đ/HV/ngày x 5 người x 66 ngày</t>
    </r>
  </si>
  <si>
    <t>TTYT Thành phố</t>
  </si>
  <si>
    <t>TTYT huyện Kim Bôi</t>
  </si>
  <si>
    <t>TTYT huyện Lạc Thủy</t>
  </si>
  <si>
    <t>TTYT huyện Lạc Sơn</t>
  </si>
  <si>
    <t>TTYT huyện Đà Bắc</t>
  </si>
  <si>
    <t>TTYT huyện Yên Thủy</t>
  </si>
  <si>
    <t>TTYT huyện Tân Lạc</t>
  </si>
  <si>
    <t>TTYT huyện Lương Sơn</t>
  </si>
  <si>
    <t>(5= 2 *3)</t>
  </si>
  <si>
    <t>TTYT huyện Cao Phong</t>
  </si>
  <si>
    <t>Pho to tài liệu giảng dạy, học tập khoảng 120 trang a4 cho giảng viên, học viên, lưu trữ</t>
  </si>
  <si>
    <t xml:space="preserve">Kinh phí lưu trú cho giảng viên và người quản lý lớp: 80.000đ/1 người/1 ngày x 6 ngày  x 3 người </t>
  </si>
  <si>
    <t>Pho to tài liệu giảng dạy, học tập cho giảng viên, học viên, lưu trữ (190 trang a4)</t>
  </si>
  <si>
    <r>
      <t>Nước uống cho giảng viên, học viên:</t>
    </r>
    <r>
      <rPr>
        <sz val="11"/>
        <color indexed="10"/>
        <rFont val="Times New Roman"/>
        <family val="1"/>
      </rPr>
      <t xml:space="preserve"> 10</t>
    </r>
    <r>
      <rPr>
        <sz val="11"/>
        <rFont val="Times New Roman"/>
        <family val="1"/>
      </rPr>
      <t>.000đ/HV/ngày x 21 người x 5 ngày</t>
    </r>
  </si>
  <si>
    <t>Pho to tài liệu giảng dạy, học tập cho giảng viên, học viên, lưu trữ ( 90 trang a4)</t>
  </si>
  <si>
    <t>Pho to tài liệu giảng dạy, học tập cho giảng viên, học viên, lưu trữ (65 trang a4)</t>
  </si>
  <si>
    <r>
      <t>Nước uống cho giảng viên, học viên:</t>
    </r>
    <r>
      <rPr>
        <sz val="11"/>
        <color indexed="10"/>
        <rFont val="Times New Roman"/>
        <family val="1"/>
      </rPr>
      <t xml:space="preserve"> 10</t>
    </r>
    <r>
      <rPr>
        <sz val="11"/>
        <rFont val="Times New Roman"/>
        <family val="1"/>
      </rPr>
      <t>.000đ/HV/ngày x 31 người x 05 ngày</t>
    </r>
  </si>
  <si>
    <r>
      <t>Nước uống cho giảng viên, học viên:</t>
    </r>
    <r>
      <rPr>
        <sz val="11"/>
        <color indexed="10"/>
        <rFont val="Times New Roman"/>
        <family val="1"/>
      </rPr>
      <t xml:space="preserve"> 10</t>
    </r>
    <r>
      <rPr>
        <sz val="11"/>
        <rFont val="Times New Roman"/>
        <family val="1"/>
      </rPr>
      <t>.000đ/HV/ngày x 21 người x 05 ngày</t>
    </r>
  </si>
  <si>
    <t>Pho to tài liệu giảng dạy  cho học viên, giảng viên, lưu trữ  (58 trang a4)</t>
  </si>
  <si>
    <t>Pho to tài liệu giảng dạy  cho học viên, giảng viên, lưu trữ ( 90 trang a4)</t>
  </si>
  <si>
    <t>Pho to tài liệu giảng dạy cho học viên, giảng viên, lưu trữ  ( 90 trang a4)</t>
  </si>
  <si>
    <t xml:space="preserve">Kinh phí thuê xe : 900.000đ/1 chuyến x 4 chuyến/1 huyện  </t>
  </si>
  <si>
    <t>A</t>
  </si>
  <si>
    <t>B</t>
  </si>
  <si>
    <t>C</t>
  </si>
  <si>
    <t>D</t>
  </si>
  <si>
    <t>E</t>
  </si>
  <si>
    <t>F</t>
  </si>
  <si>
    <t>G</t>
  </si>
  <si>
    <t>Tổng chung (A+B+C+D+E+F+G)</t>
  </si>
  <si>
    <t xml:space="preserve">Kinh phí thuê xe: 900.000đ/1 chuyến x 4 chuyến/1 huyện  </t>
  </si>
  <si>
    <t>Hỗ trợ tiền ăn: 20.000đ/1 người/1 ngày x 6 người x 66 ngày</t>
  </si>
  <si>
    <t>Hỗ trợ tiền thuê chỗ nghỉ: 1.000.000/1 người/1 tháng  x 6 người x 3 tháng</t>
  </si>
  <si>
    <t>Chi phí cơ sở thực hành (điện, nước,vệ sinh, vật tư tiêu hao…) 5.000 đ/HV/ngày x 6 HV x 58 ngày</t>
  </si>
  <si>
    <r>
      <t>Nước uống cho giảng viên, học viên:</t>
    </r>
    <r>
      <rPr>
        <sz val="11"/>
        <color indexed="10"/>
        <rFont val="Times New Roman"/>
        <family val="1"/>
      </rPr>
      <t xml:space="preserve"> 1</t>
    </r>
    <r>
      <rPr>
        <sz val="11"/>
        <rFont val="Times New Roman"/>
        <family val="1"/>
      </rPr>
      <t>0.000đ/HV/ngày x 7 người x 66 ngày</t>
    </r>
  </si>
  <si>
    <t>462</t>
  </si>
  <si>
    <t xml:space="preserve">Kinh phí thuê xe : 1.100.000đ/1 chuyến x 4 chuyến/1 huyện  </t>
  </si>
  <si>
    <t>Tổng chung (A+B+C+D)</t>
  </si>
  <si>
    <t>Kinh phí thuê xe: 900.000 đồng/1 chuyến x 2 chuyến/1 huyện</t>
  </si>
  <si>
    <t xml:space="preserve">Kinh phí thuê xe: 1.300.000đ/1 chuyến x 4 chuyến/1 huyện  </t>
  </si>
  <si>
    <t xml:space="preserve">Kinh phí thuê xe: 1.100.000đ/1 chuyến x 4 chuyến/1 huyện  </t>
  </si>
  <si>
    <t>Pho to tài liệu giảng dạy  cho học viên, giảng viên, lưu trữ (350  trang a4)</t>
  </si>
  <si>
    <t>H</t>
  </si>
  <si>
    <t>K</t>
  </si>
  <si>
    <t>Tổng chung (A+B+C+D+E+F+G+H+K)</t>
  </si>
  <si>
    <t>Kiểm soát nhiễm khuẩn cơ bản</t>
  </si>
  <si>
    <t>DỰ TOÁN KINH PHÍ ĐÀO TẠO  KIỂM SOÁT NHIỄM KHUẨN CƠ BẢN</t>
  </si>
  <si>
    <t>I</t>
  </si>
  <si>
    <t>Đào tạo tại Bệnh viện tỉnh</t>
  </si>
  <si>
    <t>Giảng viên lý thuyết</t>
  </si>
  <si>
    <t>Hỗ trợ tiền ăn: 20.000đ/1 người/1 ngày x 5 người x 66 ngày</t>
  </si>
  <si>
    <t>Hỗ trợ tiền thuê chỗ nghỉ: 1.000.000/1 người/1 tháng  x 5 người x 3 tháng</t>
  </si>
  <si>
    <t>Pho to tài liệu giảng dạy cho học viên, giảng viên, lưu trữ (247 trang a4)</t>
  </si>
  <si>
    <t>Chi phí cơ sở thực hành (điện, nước,vệ sinh, vật tư tiêu hao…) 5.000 đ/HV/ngày x 5 HV x 53 ngày</t>
  </si>
  <si>
    <r>
      <t>Nước uống, giải khát giữa giờ cho giảng viên, học viên:</t>
    </r>
    <r>
      <rPr>
        <sz val="11"/>
        <color indexed="10"/>
        <rFont val="Times New Roman"/>
        <family val="1"/>
      </rPr>
      <t xml:space="preserve"> 1</t>
    </r>
    <r>
      <rPr>
        <sz val="11"/>
        <rFont val="Times New Roman"/>
        <family val="1"/>
      </rPr>
      <t>0.000đ/HV/ngày x 6 người x 66 ngày</t>
    </r>
  </si>
  <si>
    <t>396</t>
  </si>
  <si>
    <t>Làm thẻ học viên, chứng nhận đào tạo</t>
  </si>
  <si>
    <t>TỔNG CHUNG (A+B+C)</t>
  </si>
  <si>
    <t>1. Địa điểm đào tạo: tại Bệnh viện Đa khoa tỉnh Hòa Bình</t>
  </si>
  <si>
    <t xml:space="preserve">2. Thời gian đào tạo:  3 tháng </t>
  </si>
  <si>
    <t xml:space="preserve">Thuê phòng nghỉ:  250.000đ/1 người/ 1 đêm x 8 đêm  x 2 người </t>
  </si>
  <si>
    <t>Kinh phí lưu trú 80.000đ/1 người/1 ngày x 10 ngày x 2 người</t>
  </si>
  <si>
    <t>Nước uống cho giảng viên, học viên: 10.000đ/HV/ngày x 41 người x 6 ngày</t>
  </si>
  <si>
    <t xml:space="preserve">3. Số lượng học viên dự kiến: 8 học viên/ lớp. </t>
  </si>
  <si>
    <t>3. Số lượng học viên dự kiến : 5 học viên/ lớp</t>
  </si>
  <si>
    <t xml:space="preserve">3. Số lượng học viên dự kiến: 4 học viên/ lớp. </t>
  </si>
  <si>
    <t>3. Số lượng học viên dự kiến: 4 học viên/ lớp</t>
  </si>
  <si>
    <t>3. Số lượng học viên dự kiến: 6 học viên/ lớp.</t>
  </si>
  <si>
    <t>Ghi chú</t>
  </si>
  <si>
    <t>Tổ chức, quản lý, giám sát lớp học...</t>
  </si>
  <si>
    <t xml:space="preserve"> Địa điểm đào tạo: TTYT huyện Cao Phong</t>
  </si>
  <si>
    <t>Địa điểm đào tạo: TTYT huyện Tân Lạc</t>
  </si>
  <si>
    <t>Địa điểm đào tạo: TTYT huyện Kim Bôi</t>
  </si>
  <si>
    <t>Địa điểm đào tạo: TTYT huyện Lạc Sơn</t>
  </si>
  <si>
    <t>Địa điểm đào tạo: TTYT huyện Đà Bắc</t>
  </si>
  <si>
    <t xml:space="preserve"> Địa điểm đào tạo: TTYT huyện Lương Sơn</t>
  </si>
  <si>
    <t xml:space="preserve"> Địa điểm đào tạo: TTYT huyện Yên Thủy</t>
  </si>
  <si>
    <t xml:space="preserve"> Địa điểm đào tạo: TTYT huyện Lạc Thủy</t>
  </si>
  <si>
    <t xml:space="preserve"> Địa điểm đào tạo: TTYT huyện Thành Phố</t>
  </si>
  <si>
    <t>1. Địa điểm đào tạo: Trung tâm y tế huyện Tân Lạc</t>
  </si>
  <si>
    <t xml:space="preserve"> </t>
  </si>
  <si>
    <t>Tổng số tiền</t>
  </si>
  <si>
    <t>1. Địa điểm đào tạo: Trung tâm y tế huyện Mai Châu</t>
  </si>
  <si>
    <t>1. Địa điểm đào tạo: Trung tâm y tế huyện Kim Bôi</t>
  </si>
  <si>
    <t>1. Địa điểm đào tạo: Trung tâm y tế các huyện</t>
  </si>
  <si>
    <t>1. Địa điểm chuyển giao kỹ thuật: Tại trung tâm y tế các huyện</t>
  </si>
  <si>
    <t xml:space="preserve"> Địa điểm chuyển giao kỹ thuật: TTYT Cao Phong</t>
  </si>
  <si>
    <t xml:space="preserve"> Địa điểm chuyển giao kỹ thuật: TTYT Tân Lạc</t>
  </si>
  <si>
    <t xml:space="preserve"> Địa điểm chuyển giao kỹ thuật: TTYT Kim Bôi</t>
  </si>
  <si>
    <t xml:space="preserve"> Địa điểm chuyển giao kỹ thuật: TTYT Lạc Sơn</t>
  </si>
  <si>
    <t>Địa điểm chuyển giao kỹ thuật: TTYT Đà Bắc</t>
  </si>
  <si>
    <t xml:space="preserve"> Địa điểm chuyển giao kỹ thuật: TTYT Lương Sơn</t>
  </si>
  <si>
    <t>1. Địa điểm chuyển giao kỹ thuật: Tại trung tâm y tế huyện Mai Châu</t>
  </si>
  <si>
    <t>1. Địa điểm chuyển giao kỹ thuật: Tại trung tâm y tế huyện Kim Bôi</t>
  </si>
  <si>
    <t>1. Địa điểm chuyển giao kỹ thuật: Tại trung tâm y tế huyện Lạc Thủy</t>
  </si>
  <si>
    <t>Địa điểm chuyển giao kỹ thuật: TTYT Thành phố</t>
  </si>
  <si>
    <t>TT36/2018/TT-BTC</t>
  </si>
  <si>
    <t>Hỗ trợ người hướng dẫn thực hành tại cơ sở (2 người)</t>
  </si>
  <si>
    <t>Tổ chức, Quản lý, giám sát lớp học...</t>
  </si>
  <si>
    <t>TT40/2017/TT-BTC</t>
  </si>
  <si>
    <t xml:space="preserve">Kinh phí thuê xe : 700.000đ/1 chuyến x 4 chuyến/1 huyện  </t>
  </si>
  <si>
    <t xml:space="preserve">Kinh phí thuê xe 1.600.000đ/1 chuyến x 4 chuyến/1 huyện  </t>
  </si>
  <si>
    <t xml:space="preserve">Kinh phí thuê xe : 1.600.000đ/1 chuyến x 4 chuyến/1 huyện  </t>
  </si>
  <si>
    <t xml:space="preserve">Kinh phí thuê xe 900.000đ/1 chuyến x 4 chuyến/1 huyện  </t>
  </si>
  <si>
    <t xml:space="preserve">Kinh phí thuê xe : 1.200.000đ/1 chuyến x 4 chuyến/1 huyện  </t>
  </si>
  <si>
    <t xml:space="preserve">Kinh phí thuê xe: 700.000đ/1 chuyến x 4 chuyến/1 huyện  </t>
  </si>
  <si>
    <t xml:space="preserve">Kinh phí thuê xe: 1.200.000đ/1 chuyến x 4 chuyến/1 huyện  </t>
  </si>
  <si>
    <t>Kinh phí thuê xe: 700.000 đồng/1 chuyến x 2 chuyến/1 huyện</t>
  </si>
  <si>
    <t>Kinh phí thuê xe: 900.000. đồng/1 chuyến x 2 chuyến/1 huyện</t>
  </si>
  <si>
    <t>Kinh phí thuê xe: 1.100.000đồng/1 chuyến x 2 chuyến/1 huyện</t>
  </si>
  <si>
    <t>Kinh phí thuê xe: 1.300.000 đồng/1 chuyến x 2 chuyến/1 huyện</t>
  </si>
  <si>
    <t>Kinh phí thuê xe: 1.200.000 đồng/1 chuyến x 2 chuyến/1 huyện</t>
  </si>
  <si>
    <t>Kinh phí thuê xe : 900.000 đồng/1 chuyến x 2 chuyến/1 huyện</t>
  </si>
  <si>
    <t>Kinh phí thuê xe : 1.600.000đồng/1 chuyến x 2 chuyến/1 huyện</t>
  </si>
  <si>
    <t>Hỗ trợ người hướng dẫn thực hành tại cơ sở (2 người)i</t>
  </si>
  <si>
    <t xml:space="preserve">Kinh phí thuê xe : 900.000.đ/1 chuyến x 4 chuyến/1 huyện  </t>
  </si>
  <si>
    <t>NQ 116/2018/NQ-HĐND của HĐND tỉnh Hòa Bình</t>
  </si>
  <si>
    <t xml:space="preserve">SỞ Y TẾ TỈNH HÒA BÌNH </t>
  </si>
  <si>
    <t>DỰ TOÁN KINH PHÍ ĐÀO TẠO, CHUYỂN GIAO KỸ THUẬT, CẬP NHẬT KIẾN THỨC CHO NHÂN VIÊN Y TẾ CỦA TRUNG TÂM Y TẾ CÁC HUYỆN, THÀNH PHỐ NĂM 2024 - 2025</t>
  </si>
  <si>
    <t>A. Đào tạo cho nhân viên y tế của Trung tâm Y tế các huyện/thành phố tại Bệnh viện đa khoa tỉnh</t>
  </si>
  <si>
    <t>B. Hỗ trợ chuyển giao kỹ thuật cho nhân viên y tế của Trung tâm Y tế các huyện/thành phố tại Trung tâm Y tế các huyện/thành phố</t>
  </si>
  <si>
    <t>C. Đào tạo cập nhật kiến thức cho nhân viên y tế của Trung tâm Y tế các huyện/thành phố tại Trung tâm Y tế các huyện/thành phố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</si>
</sst>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_);_(* \(#,##0.0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name val="Times New Roman"/>
      <family val="1"/>
    </font>
    <font>
      <b/>
      <sz val="1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132">
    <xf numFmtId="0" fontId="0" fillId="0" borderId="0" xfId="0"/>
    <xf numFmtId="49" fontId="2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3" fontId="2" fillId="0" borderId="1" xfId="0" applyNumberFormat="1" applyFont="1" applyBorder="1"/>
    <xf numFmtId="49" fontId="2" fillId="0" borderId="2" xfId="0" applyNumberFormat="1" applyFont="1" applyBorder="1"/>
    <xf numFmtId="3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left" wrapText="1"/>
    </xf>
    <xf numFmtId="3" fontId="2" fillId="0" borderId="2" xfId="0" applyNumberFormat="1" applyFont="1" applyBorder="1"/>
    <xf numFmtId="49" fontId="3" fillId="0" borderId="5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left"/>
    </xf>
    <xf numFmtId="3" fontId="6" fillId="0" borderId="2" xfId="0" applyNumberFormat="1" applyFont="1" applyBorder="1"/>
    <xf numFmtId="3" fontId="3" fillId="0" borderId="2" xfId="0" applyNumberFormat="1" applyFont="1" applyBorder="1"/>
    <xf numFmtId="49" fontId="2" fillId="0" borderId="5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left"/>
    </xf>
    <xf numFmtId="3" fontId="7" fillId="0" borderId="2" xfId="0" applyNumberFormat="1" applyFont="1" applyBorder="1"/>
    <xf numFmtId="3" fontId="3" fillId="0" borderId="2" xfId="0" applyNumberFormat="1" applyFont="1" applyBorder="1" applyAlignment="1">
      <alignment horizontal="left" wrapText="1"/>
    </xf>
    <xf numFmtId="3" fontId="3" fillId="0" borderId="2" xfId="0" applyNumberFormat="1" applyFont="1" applyBorder="1" applyAlignment="1">
      <alignment wrapText="1"/>
    </xf>
    <xf numFmtId="164" fontId="3" fillId="0" borderId="2" xfId="1" applyNumberFormat="1" applyFont="1" applyFill="1" applyBorder="1"/>
    <xf numFmtId="49" fontId="3" fillId="0" borderId="6" xfId="0" applyNumberFormat="1" applyFont="1" applyBorder="1" applyAlignment="1">
      <alignment horizontal="center"/>
    </xf>
    <xf numFmtId="0" fontId="3" fillId="0" borderId="2" xfId="1" applyNumberFormat="1" applyFont="1" applyFill="1" applyBorder="1"/>
    <xf numFmtId="0" fontId="9" fillId="0" borderId="0" xfId="0" applyFont="1"/>
    <xf numFmtId="1" fontId="3" fillId="0" borderId="2" xfId="1" applyNumberFormat="1" applyFont="1" applyFill="1" applyBorder="1"/>
    <xf numFmtId="49" fontId="3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6" fillId="0" borderId="2" xfId="0" applyFont="1" applyBorder="1" applyAlignment="1">
      <alignment vertical="center" wrapText="1"/>
    </xf>
    <xf numFmtId="3" fontId="14" fillId="0" borderId="2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right"/>
    </xf>
    <xf numFmtId="3" fontId="14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vertical="center" wrapText="1"/>
    </xf>
    <xf numFmtId="3" fontId="3" fillId="0" borderId="3" xfId="0" applyNumberFormat="1" applyFont="1" applyBorder="1"/>
    <xf numFmtId="0" fontId="3" fillId="0" borderId="2" xfId="0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/>
    </xf>
    <xf numFmtId="0" fontId="3" fillId="0" borderId="0" xfId="0" applyFont="1"/>
    <xf numFmtId="49" fontId="2" fillId="0" borderId="7" xfId="0" applyNumberFormat="1" applyFont="1" applyBorder="1"/>
    <xf numFmtId="49" fontId="2" fillId="0" borderId="8" xfId="0" applyNumberFormat="1" applyFont="1" applyBorder="1"/>
    <xf numFmtId="49" fontId="2" fillId="0" borderId="11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/>
    <xf numFmtId="0" fontId="1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15" fillId="0" borderId="2" xfId="0" applyNumberFormat="1" applyFont="1" applyBorder="1"/>
    <xf numFmtId="0" fontId="2" fillId="0" borderId="0" xfId="0" applyFont="1"/>
    <xf numFmtId="0" fontId="19" fillId="0" borderId="0" xfId="0" applyFont="1"/>
    <xf numFmtId="0" fontId="19" fillId="0" borderId="2" xfId="0" applyFont="1" applyBorder="1"/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/>
    </xf>
    <xf numFmtId="0" fontId="3" fillId="4" borderId="2" xfId="2" applyFont="1" applyFill="1" applyBorder="1" applyAlignment="1">
      <alignment horizontal="left" vertical="center" wrapText="1"/>
    </xf>
    <xf numFmtId="3" fontId="3" fillId="4" borderId="2" xfId="0" applyNumberFormat="1" applyFont="1" applyFill="1" applyBorder="1"/>
    <xf numFmtId="0" fontId="0" fillId="0" borderId="2" xfId="0" applyBorder="1"/>
    <xf numFmtId="0" fontId="20" fillId="0" borderId="2" xfId="0" applyFont="1" applyBorder="1"/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/>
    <xf numFmtId="0" fontId="2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5" fillId="0" borderId="2" xfId="0" applyFont="1" applyBorder="1"/>
    <xf numFmtId="3" fontId="4" fillId="0" borderId="0" xfId="0" applyNumberFormat="1" applyFont="1"/>
    <xf numFmtId="0" fontId="25" fillId="0" borderId="0" xfId="0" applyFont="1"/>
    <xf numFmtId="0" fontId="13" fillId="0" borderId="2" xfId="0" applyFont="1" applyBorder="1"/>
    <xf numFmtId="0" fontId="19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3" fontId="15" fillId="3" borderId="2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3" fontId="15" fillId="3" borderId="9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wrapText="1"/>
    </xf>
    <xf numFmtId="3" fontId="15" fillId="3" borderId="9" xfId="0" applyNumberFormat="1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wrapText="1"/>
    </xf>
    <xf numFmtId="0" fontId="15" fillId="3" borderId="8" xfId="0" applyFont="1" applyFill="1" applyBorder="1" applyAlignment="1">
      <alignment horizontal="left" wrapText="1"/>
    </xf>
    <xf numFmtId="0" fontId="15" fillId="3" borderId="9" xfId="0" applyFont="1" applyFill="1" applyBorder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3" fontId="5" fillId="0" borderId="0" xfId="0" applyNumberFormat="1" applyFont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left"/>
    </xf>
    <xf numFmtId="49" fontId="2" fillId="0" borderId="8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3">
    <cellStyle name="Comma" xfId="1" builtinId="3"/>
    <cellStyle name="Normal" xfId="0" builtinId="0"/>
    <cellStyle name="Normal_Sheet1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topLeftCell="A10" zoomScaleNormal="100" workbookViewId="0">
      <selection activeCell="K12" sqref="K12"/>
    </sheetView>
  </sheetViews>
  <sheetFormatPr defaultColWidth="9.109375" defaultRowHeight="13.8" x14ac:dyDescent="0.25"/>
  <cols>
    <col min="1" max="1" width="4.109375" style="32" customWidth="1"/>
    <col min="2" max="2" width="52.109375" style="34" customWidth="1"/>
    <col min="3" max="3" width="8.33203125" style="32" customWidth="1"/>
    <col min="4" max="4" width="12.44140625" style="32" customWidth="1"/>
    <col min="5" max="5" width="14.109375" style="32" customWidth="1"/>
    <col min="6" max="6" width="15" style="33" customWidth="1"/>
    <col min="7" max="8" width="9.109375" style="34"/>
    <col min="9" max="9" width="10.88671875" style="34" bestFit="1" customWidth="1"/>
    <col min="10" max="16384" width="9.109375" style="34"/>
  </cols>
  <sheetData>
    <row r="1" spans="1:6" ht="37.5" customHeight="1" x14ac:dyDescent="0.25">
      <c r="A1" s="104" t="s">
        <v>251</v>
      </c>
      <c r="B1" s="104"/>
      <c r="C1" s="104"/>
      <c r="D1" s="104"/>
      <c r="E1" s="104"/>
      <c r="F1" s="104"/>
    </row>
    <row r="2" spans="1:6" x14ac:dyDescent="0.25">
      <c r="A2" s="103"/>
      <c r="B2" s="103"/>
      <c r="C2" s="103"/>
      <c r="D2" s="103"/>
      <c r="E2" s="103"/>
      <c r="F2" s="103"/>
    </row>
    <row r="4" spans="1:6" s="38" customFormat="1" ht="41.4" x14ac:dyDescent="0.25">
      <c r="A4" s="35" t="s">
        <v>57</v>
      </c>
      <c r="B4" s="36" t="s">
        <v>58</v>
      </c>
      <c r="C4" s="37" t="s">
        <v>59</v>
      </c>
      <c r="D4" s="37" t="s">
        <v>60</v>
      </c>
      <c r="E4" s="37" t="s">
        <v>61</v>
      </c>
      <c r="F4" s="36" t="s">
        <v>62</v>
      </c>
    </row>
    <row r="5" spans="1:6" s="38" customFormat="1" x14ac:dyDescent="0.25">
      <c r="A5" s="105" t="s">
        <v>190</v>
      </c>
      <c r="B5" s="106"/>
      <c r="C5" s="106"/>
      <c r="D5" s="106"/>
      <c r="E5" s="107"/>
      <c r="F5" s="69">
        <f>SUM(F6+F12+F20)</f>
        <v>965055000</v>
      </c>
    </row>
    <row r="6" spans="1:6" s="97" customFormat="1" ht="28.5" customHeight="1" x14ac:dyDescent="0.3">
      <c r="A6" s="108" t="s">
        <v>252</v>
      </c>
      <c r="B6" s="109"/>
      <c r="C6" s="109"/>
      <c r="D6" s="109"/>
      <c r="E6" s="98"/>
      <c r="F6" s="96">
        <f>SUM(F7:F11)</f>
        <v>444765000</v>
      </c>
    </row>
    <row r="7" spans="1:6" ht="15.6" x14ac:dyDescent="0.25">
      <c r="A7" s="39">
        <v>1</v>
      </c>
      <c r="B7" s="54" t="s">
        <v>119</v>
      </c>
      <c r="C7" s="53">
        <v>4</v>
      </c>
      <c r="D7" s="55">
        <f>+'Siêu âm Doppler tim'!G28</f>
        <v>83420000</v>
      </c>
      <c r="E7" s="53">
        <v>1</v>
      </c>
      <c r="F7" s="42">
        <f>D7*E7</f>
        <v>83420000</v>
      </c>
    </row>
    <row r="8" spans="1:6" ht="15.6" x14ac:dyDescent="0.25">
      <c r="A8" s="39">
        <v>2</v>
      </c>
      <c r="B8" s="40" t="s">
        <v>63</v>
      </c>
      <c r="C8" s="39">
        <v>4</v>
      </c>
      <c r="D8" s="42">
        <f>+'Nội soi tiêu hóa trên'!G29</f>
        <v>79220000</v>
      </c>
      <c r="E8" s="39">
        <v>1</v>
      </c>
      <c r="F8" s="42">
        <f>D8*E8</f>
        <v>79220000</v>
      </c>
    </row>
    <row r="9" spans="1:6" s="56" customFormat="1" ht="15.6" x14ac:dyDescent="0.25">
      <c r="A9" s="67">
        <v>3</v>
      </c>
      <c r="B9" s="54" t="s">
        <v>68</v>
      </c>
      <c r="C9" s="68">
        <v>6</v>
      </c>
      <c r="D9" s="55">
        <f>+'Siêu âm Doppler mạch'!G29</f>
        <v>89890000</v>
      </c>
      <c r="E9" s="68">
        <v>1</v>
      </c>
      <c r="F9" s="55">
        <f t="shared" ref="F9:F11" si="0">D9*E9</f>
        <v>89890000</v>
      </c>
    </row>
    <row r="10" spans="1:6" s="56" customFormat="1" ht="15.6" x14ac:dyDescent="0.25">
      <c r="A10" s="60">
        <v>4</v>
      </c>
      <c r="B10" s="40" t="s">
        <v>69</v>
      </c>
      <c r="C10" s="41">
        <v>8</v>
      </c>
      <c r="D10" s="42">
        <f>+'HỒI SỨC CC CƠ BẢN'!G29</f>
        <v>103600000</v>
      </c>
      <c r="E10" s="41">
        <v>1</v>
      </c>
      <c r="F10" s="42">
        <f>D10*E10</f>
        <v>103600000</v>
      </c>
    </row>
    <row r="11" spans="1:6" s="56" customFormat="1" ht="15.6" x14ac:dyDescent="0.25">
      <c r="A11" s="60">
        <v>5</v>
      </c>
      <c r="B11" s="54" t="s">
        <v>178</v>
      </c>
      <c r="C11" s="53">
        <v>5</v>
      </c>
      <c r="D11" s="55">
        <f>+'KSNK CƠ BẢN'!G30</f>
        <v>88635000</v>
      </c>
      <c r="E11" s="53">
        <v>1</v>
      </c>
      <c r="F11" s="42">
        <f t="shared" si="0"/>
        <v>88635000</v>
      </c>
    </row>
    <row r="12" spans="1:6" s="95" customFormat="1" ht="34.5" customHeight="1" x14ac:dyDescent="0.25">
      <c r="A12" s="108" t="s">
        <v>253</v>
      </c>
      <c r="B12" s="109"/>
      <c r="C12" s="109"/>
      <c r="D12" s="110"/>
      <c r="E12" s="98" t="s">
        <v>81</v>
      </c>
      <c r="F12" s="99">
        <f>SUM(F13:F19)</f>
        <v>331400000</v>
      </c>
    </row>
    <row r="13" spans="1:6" ht="47.25" customHeight="1" x14ac:dyDescent="0.25">
      <c r="A13" s="63">
        <v>1</v>
      </c>
      <c r="B13" s="64" t="s">
        <v>129</v>
      </c>
      <c r="C13" s="65"/>
      <c r="D13" s="43"/>
      <c r="E13" s="44">
        <v>7</v>
      </c>
      <c r="F13" s="43">
        <f>+'CGKT NỘI SOI TIÊU HÓA'!F12</f>
        <v>103400000</v>
      </c>
    </row>
    <row r="14" spans="1:6" ht="24" customHeight="1" x14ac:dyDescent="0.25">
      <c r="A14" s="63">
        <v>2</v>
      </c>
      <c r="B14" s="40" t="s">
        <v>86</v>
      </c>
      <c r="C14" s="65"/>
      <c r="D14" s="42"/>
      <c r="E14" s="39">
        <v>1</v>
      </c>
      <c r="F14" s="42">
        <f>+'CGKT NỘI SOI TMH'!F12</f>
        <v>19000000</v>
      </c>
    </row>
    <row r="15" spans="1:6" ht="31.8" customHeight="1" x14ac:dyDescent="0.25">
      <c r="A15" s="63">
        <v>3</v>
      </c>
      <c r="B15" s="40" t="s">
        <v>85</v>
      </c>
      <c r="C15" s="65"/>
      <c r="D15" s="42"/>
      <c r="E15" s="39">
        <v>1</v>
      </c>
      <c r="F15" s="42">
        <f>+'CGKT NỘI SOI PHẾ QUẢN GM'!F12</f>
        <v>19000000</v>
      </c>
    </row>
    <row r="16" spans="1:6" ht="25.5" customHeight="1" x14ac:dyDescent="0.25">
      <c r="A16" s="63">
        <v>4</v>
      </c>
      <c r="B16" s="40" t="s">
        <v>82</v>
      </c>
      <c r="C16" s="66"/>
      <c r="D16" s="43"/>
      <c r="E16" s="44">
        <v>1</v>
      </c>
      <c r="F16" s="42">
        <f>+'CGKT PTNS U NANG BT&amp;PP'!F12</f>
        <v>16200000</v>
      </c>
    </row>
    <row r="17" spans="1:6" ht="78.75" customHeight="1" x14ac:dyDescent="0.25">
      <c r="A17" s="63">
        <v>5</v>
      </c>
      <c r="B17" s="64" t="s">
        <v>130</v>
      </c>
      <c r="C17" s="65"/>
      <c r="D17" s="43"/>
      <c r="E17" s="44">
        <v>1</v>
      </c>
      <c r="F17" s="43">
        <f>+'CGKT NỘI SOI ĐẠI TRÀNG'!F12</f>
        <v>17400000</v>
      </c>
    </row>
    <row r="18" spans="1:6" ht="15.6" x14ac:dyDescent="0.25">
      <c r="A18" s="63">
        <v>6</v>
      </c>
      <c r="B18" s="54" t="s">
        <v>121</v>
      </c>
      <c r="C18" s="65"/>
      <c r="D18" s="42"/>
      <c r="E18" s="39">
        <v>4</v>
      </c>
      <c r="F18" s="42">
        <f>+'CGKT SIÊU ÂM TIM'!F12</f>
        <v>67600000</v>
      </c>
    </row>
    <row r="19" spans="1:6" ht="20.25" customHeight="1" x14ac:dyDescent="0.25">
      <c r="A19" s="63">
        <v>7</v>
      </c>
      <c r="B19" s="54" t="s">
        <v>83</v>
      </c>
      <c r="C19" s="65"/>
      <c r="D19" s="42"/>
      <c r="E19" s="39">
        <v>6</v>
      </c>
      <c r="F19" s="42">
        <f>+'CGKT SIÊU ÂM MẠCH'!F12</f>
        <v>88800000</v>
      </c>
    </row>
    <row r="20" spans="1:6" s="95" customFormat="1" ht="30" customHeight="1" x14ac:dyDescent="0.25">
      <c r="A20" s="111" t="s">
        <v>254</v>
      </c>
      <c r="B20" s="112"/>
      <c r="C20" s="112"/>
      <c r="D20" s="113"/>
      <c r="E20" s="100" t="s">
        <v>61</v>
      </c>
      <c r="F20" s="101">
        <f>SUM(F21:F24)</f>
        <v>188890000</v>
      </c>
    </row>
    <row r="21" spans="1:6" ht="23.25" customHeight="1" x14ac:dyDescent="0.25">
      <c r="A21" s="39">
        <v>1</v>
      </c>
      <c r="B21" s="40" t="s">
        <v>64</v>
      </c>
      <c r="C21" s="44">
        <v>40</v>
      </c>
      <c r="D21" s="43"/>
      <c r="E21" s="44">
        <v>9</v>
      </c>
      <c r="F21" s="43">
        <f>+'CẬP NHẬT KTHSCC CB'!F13</f>
        <v>148090000</v>
      </c>
    </row>
    <row r="22" spans="1:6" ht="21.75" customHeight="1" x14ac:dyDescent="0.25">
      <c r="A22" s="39">
        <v>2</v>
      </c>
      <c r="B22" s="40" t="s">
        <v>65</v>
      </c>
      <c r="C22" s="44">
        <v>20</v>
      </c>
      <c r="D22" s="43"/>
      <c r="E22" s="44">
        <v>1</v>
      </c>
      <c r="F22" s="43">
        <f>+'CẬP NHẬT CHUYÊN ĐỀ TM'!G13</f>
        <v>13500000</v>
      </c>
    </row>
    <row r="23" spans="1:6" ht="21" customHeight="1" x14ac:dyDescent="0.25">
      <c r="A23" s="39">
        <v>3</v>
      </c>
      <c r="B23" s="40" t="s">
        <v>66</v>
      </c>
      <c r="C23" s="44">
        <v>20</v>
      </c>
      <c r="D23" s="43"/>
      <c r="E23" s="44">
        <v>1</v>
      </c>
      <c r="F23" s="43">
        <f>+'CẬP NHẬT BỆNH NỘI TIẾT'!G13</f>
        <v>13860000</v>
      </c>
    </row>
    <row r="24" spans="1:6" ht="18.75" customHeight="1" x14ac:dyDescent="0.25">
      <c r="A24" s="39">
        <v>4</v>
      </c>
      <c r="B24" s="40" t="s">
        <v>67</v>
      </c>
      <c r="C24" s="44">
        <v>30</v>
      </c>
      <c r="D24" s="43"/>
      <c r="E24" s="44">
        <v>1</v>
      </c>
      <c r="F24" s="43">
        <f>+'TƯ VẤN NCBSM'!G13</f>
        <v>13440000</v>
      </c>
    </row>
    <row r="25" spans="1:6" x14ac:dyDescent="0.25">
      <c r="B25" s="45"/>
      <c r="C25" s="46"/>
      <c r="D25" s="46"/>
      <c r="E25" s="46"/>
      <c r="F25" s="47"/>
    </row>
    <row r="26" spans="1:6" x14ac:dyDescent="0.25">
      <c r="D26" s="102" t="s">
        <v>250</v>
      </c>
      <c r="E26" s="102"/>
      <c r="F26" s="102"/>
    </row>
  </sheetData>
  <mergeCells count="7">
    <mergeCell ref="D26:F26"/>
    <mergeCell ref="A2:F2"/>
    <mergeCell ref="A1:F1"/>
    <mergeCell ref="A5:E5"/>
    <mergeCell ref="A12:D12"/>
    <mergeCell ref="A6:D6"/>
    <mergeCell ref="A20:D20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6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7.6640625" style="31" customWidth="1"/>
    <col min="7" max="7" width="22.44140625" style="31" customWidth="1"/>
    <col min="8" max="16384" width="9.109375" style="31"/>
  </cols>
  <sheetData>
    <row r="1" spans="1:7" ht="15.6" x14ac:dyDescent="0.3">
      <c r="A1" s="86" t="s">
        <v>90</v>
      </c>
      <c r="B1" s="86"/>
      <c r="C1" s="86"/>
      <c r="D1" s="86"/>
      <c r="E1" s="86"/>
      <c r="F1" s="86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226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75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91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5"/>
    </row>
    <row r="12" spans="1:7" x14ac:dyDescent="0.3">
      <c r="A12" s="6" t="s">
        <v>213</v>
      </c>
      <c r="B12" s="48" t="s">
        <v>214</v>
      </c>
      <c r="C12" s="6"/>
      <c r="D12" s="6"/>
      <c r="E12" s="6"/>
      <c r="F12" s="12">
        <f>SUM(F13:F16)</f>
        <v>16200000</v>
      </c>
      <c r="G12" s="85"/>
    </row>
    <row r="13" spans="1:7" ht="21" customHeight="1" x14ac:dyDescent="0.3">
      <c r="A13" s="27" t="s">
        <v>74</v>
      </c>
      <c r="B13" s="16" t="s">
        <v>230</v>
      </c>
      <c r="C13" s="16">
        <v>350000</v>
      </c>
      <c r="D13" s="16">
        <v>20</v>
      </c>
      <c r="E13" s="16" t="s">
        <v>18</v>
      </c>
      <c r="F13" s="16">
        <f>C13*D13</f>
        <v>7000000</v>
      </c>
      <c r="G13" s="93" t="s">
        <v>229</v>
      </c>
    </row>
    <row r="14" spans="1:7" ht="30" customHeight="1" x14ac:dyDescent="0.3">
      <c r="A14" s="27" t="s">
        <v>21</v>
      </c>
      <c r="B14" s="29" t="s">
        <v>193</v>
      </c>
      <c r="C14" s="16">
        <v>250000</v>
      </c>
      <c r="D14" s="16">
        <v>16</v>
      </c>
      <c r="E14" s="16" t="s">
        <v>50</v>
      </c>
      <c r="F14" s="16">
        <f t="shared" ref="F14:F16" si="0">C14*D14</f>
        <v>4000000</v>
      </c>
      <c r="G14" s="129" t="s">
        <v>232</v>
      </c>
    </row>
    <row r="15" spans="1:7" ht="26.25" customHeight="1" x14ac:dyDescent="0.3">
      <c r="A15" s="27" t="s">
        <v>25</v>
      </c>
      <c r="B15" s="30" t="s">
        <v>236</v>
      </c>
      <c r="C15" s="16">
        <v>900000</v>
      </c>
      <c r="D15" s="16">
        <v>4</v>
      </c>
      <c r="E15" s="16" t="s">
        <v>51</v>
      </c>
      <c r="F15" s="16">
        <f t="shared" si="0"/>
        <v>3600000</v>
      </c>
      <c r="G15" s="130"/>
    </row>
    <row r="16" spans="1:7" ht="30.75" customHeight="1" x14ac:dyDescent="0.3">
      <c r="A16" s="27" t="s">
        <v>31</v>
      </c>
      <c r="B16" s="29" t="s">
        <v>194</v>
      </c>
      <c r="C16" s="16">
        <v>80000</v>
      </c>
      <c r="D16" s="16">
        <v>20</v>
      </c>
      <c r="E16" s="16" t="s">
        <v>38</v>
      </c>
      <c r="F16" s="16">
        <f t="shared" si="0"/>
        <v>1600000</v>
      </c>
      <c r="G16" s="131"/>
    </row>
  </sheetData>
  <mergeCells count="4">
    <mergeCell ref="G14:G16"/>
    <mergeCell ref="A2:F2"/>
    <mergeCell ref="A3:F3"/>
    <mergeCell ref="A4:B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6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6.44140625" style="31" customWidth="1"/>
    <col min="7" max="7" width="20.5546875" style="31" customWidth="1"/>
    <col min="8" max="16384" width="9.109375" style="31"/>
  </cols>
  <sheetData>
    <row r="1" spans="1:7" ht="15.6" x14ac:dyDescent="0.3">
      <c r="A1" s="115" t="s">
        <v>91</v>
      </c>
      <c r="B1" s="115"/>
      <c r="C1" s="115"/>
      <c r="D1" s="115"/>
      <c r="E1" s="115"/>
      <c r="F1" s="115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227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75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9"/>
    </row>
    <row r="12" spans="1:7" x14ac:dyDescent="0.3">
      <c r="A12" s="6" t="s">
        <v>213</v>
      </c>
      <c r="B12" s="48" t="s">
        <v>214</v>
      </c>
      <c r="C12" s="6"/>
      <c r="D12" s="6"/>
      <c r="E12" s="6"/>
      <c r="F12" s="12">
        <f>SUM(F13:F16)</f>
        <v>17400000</v>
      </c>
      <c r="G12" s="89"/>
    </row>
    <row r="13" spans="1:7" ht="28.5" customHeight="1" x14ac:dyDescent="0.3">
      <c r="A13" s="27" t="s">
        <v>74</v>
      </c>
      <c r="B13" s="16" t="s">
        <v>230</v>
      </c>
      <c r="C13" s="16">
        <v>350000</v>
      </c>
      <c r="D13" s="16">
        <v>20</v>
      </c>
      <c r="E13" s="16" t="s">
        <v>18</v>
      </c>
      <c r="F13" s="16">
        <f>C13*D13</f>
        <v>7000000</v>
      </c>
      <c r="G13" s="93" t="s">
        <v>229</v>
      </c>
    </row>
    <row r="14" spans="1:7" ht="32.25" customHeight="1" x14ac:dyDescent="0.3">
      <c r="A14" s="27" t="s">
        <v>21</v>
      </c>
      <c r="B14" s="29" t="s">
        <v>193</v>
      </c>
      <c r="C14" s="16">
        <v>250000</v>
      </c>
      <c r="D14" s="16">
        <v>16</v>
      </c>
      <c r="E14" s="16" t="s">
        <v>50</v>
      </c>
      <c r="F14" s="16">
        <f t="shared" ref="F14:F16" si="0">C14*D14</f>
        <v>4000000</v>
      </c>
      <c r="G14" s="129" t="s">
        <v>232</v>
      </c>
    </row>
    <row r="15" spans="1:7" ht="36" customHeight="1" x14ac:dyDescent="0.3">
      <c r="A15" s="27" t="s">
        <v>25</v>
      </c>
      <c r="B15" s="30" t="s">
        <v>237</v>
      </c>
      <c r="C15" s="16">
        <v>1200000</v>
      </c>
      <c r="D15" s="16">
        <v>4</v>
      </c>
      <c r="E15" s="16" t="s">
        <v>51</v>
      </c>
      <c r="F15" s="16">
        <f t="shared" si="0"/>
        <v>4800000</v>
      </c>
      <c r="G15" s="130"/>
    </row>
    <row r="16" spans="1:7" ht="36" customHeight="1" x14ac:dyDescent="0.3">
      <c r="A16" s="27" t="s">
        <v>31</v>
      </c>
      <c r="B16" s="29" t="s">
        <v>194</v>
      </c>
      <c r="C16" s="16">
        <v>80000</v>
      </c>
      <c r="D16" s="16">
        <v>20</v>
      </c>
      <c r="E16" s="16" t="s">
        <v>38</v>
      </c>
      <c r="F16" s="16">
        <f t="shared" si="0"/>
        <v>1600000</v>
      </c>
      <c r="G16" s="131"/>
    </row>
  </sheetData>
  <mergeCells count="5">
    <mergeCell ref="G14:G16"/>
    <mergeCell ref="A1:F1"/>
    <mergeCell ref="A2:F2"/>
    <mergeCell ref="A3:F3"/>
    <mergeCell ref="A4:B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2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6.44140625" style="31" customWidth="1"/>
    <col min="7" max="7" width="19.109375" style="31" customWidth="1"/>
    <col min="8" max="16384" width="9.109375" style="31"/>
  </cols>
  <sheetData>
    <row r="1" spans="1:7" ht="15.6" x14ac:dyDescent="0.3">
      <c r="A1" s="115" t="s">
        <v>122</v>
      </c>
      <c r="B1" s="115"/>
      <c r="C1" s="115"/>
      <c r="D1" s="115"/>
      <c r="E1" s="115"/>
      <c r="F1" s="115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218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78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8"/>
    </row>
    <row r="12" spans="1:7" x14ac:dyDescent="0.3">
      <c r="A12" s="120" t="s">
        <v>170</v>
      </c>
      <c r="B12" s="121"/>
      <c r="C12" s="121"/>
      <c r="D12" s="121"/>
      <c r="E12" s="122"/>
      <c r="F12" s="12">
        <f>SUM(F13+F18+F23+F28)</f>
        <v>67600000</v>
      </c>
      <c r="G12" s="88"/>
    </row>
    <row r="13" spans="1:7" x14ac:dyDescent="0.3">
      <c r="A13" s="71" t="s">
        <v>155</v>
      </c>
      <c r="B13" s="6" t="s">
        <v>136</v>
      </c>
      <c r="C13" s="6"/>
      <c r="D13" s="6"/>
      <c r="E13" s="6"/>
      <c r="F13" s="12">
        <f>SUM(F14:F17)</f>
        <v>17000000</v>
      </c>
      <c r="G13" s="88"/>
    </row>
    <row r="14" spans="1:7" ht="19.5" customHeight="1" x14ac:dyDescent="0.3">
      <c r="A14" s="27" t="s">
        <v>74</v>
      </c>
      <c r="B14" s="16" t="s">
        <v>230</v>
      </c>
      <c r="C14" s="16">
        <v>350000</v>
      </c>
      <c r="D14" s="16">
        <v>20</v>
      </c>
      <c r="E14" s="16" t="s">
        <v>18</v>
      </c>
      <c r="F14" s="16">
        <f>C14*D14</f>
        <v>7000000</v>
      </c>
      <c r="G14" s="93" t="s">
        <v>229</v>
      </c>
    </row>
    <row r="15" spans="1:7" ht="25.5" customHeight="1" x14ac:dyDescent="0.3">
      <c r="A15" s="27" t="s">
        <v>21</v>
      </c>
      <c r="B15" s="29" t="s">
        <v>193</v>
      </c>
      <c r="C15" s="16">
        <v>250000</v>
      </c>
      <c r="D15" s="16">
        <v>16</v>
      </c>
      <c r="E15" s="16" t="s">
        <v>50</v>
      </c>
      <c r="F15" s="16">
        <f t="shared" ref="F15:F17" si="0">C15*D15</f>
        <v>4000000</v>
      </c>
      <c r="G15" s="129" t="s">
        <v>232</v>
      </c>
    </row>
    <row r="16" spans="1:7" ht="27" customHeight="1" x14ac:dyDescent="0.3">
      <c r="A16" s="27" t="s">
        <v>25</v>
      </c>
      <c r="B16" s="30" t="s">
        <v>173</v>
      </c>
      <c r="C16" s="16">
        <v>1100000</v>
      </c>
      <c r="D16" s="16">
        <v>4</v>
      </c>
      <c r="E16" s="16" t="s">
        <v>51</v>
      </c>
      <c r="F16" s="16">
        <f t="shared" si="0"/>
        <v>4400000</v>
      </c>
      <c r="G16" s="130"/>
    </row>
    <row r="17" spans="1:7" ht="27.75" customHeight="1" x14ac:dyDescent="0.3">
      <c r="A17" s="50" t="s">
        <v>31</v>
      </c>
      <c r="B17" s="51" t="s">
        <v>194</v>
      </c>
      <c r="C17" s="52">
        <v>80000</v>
      </c>
      <c r="D17" s="52">
        <v>20</v>
      </c>
      <c r="E17" s="52" t="s">
        <v>38</v>
      </c>
      <c r="F17" s="16">
        <f t="shared" si="0"/>
        <v>1600000</v>
      </c>
      <c r="G17" s="131"/>
    </row>
    <row r="18" spans="1:7" x14ac:dyDescent="0.3">
      <c r="A18" s="28" t="s">
        <v>156</v>
      </c>
      <c r="B18" s="6" t="s">
        <v>137</v>
      </c>
      <c r="C18" s="6"/>
      <c r="D18" s="6"/>
      <c r="E18" s="6"/>
      <c r="F18" s="12">
        <f>SUM(F19:F22)</f>
        <v>15400000</v>
      </c>
      <c r="G18" s="88"/>
    </row>
    <row r="19" spans="1:7" ht="21" customHeight="1" x14ac:dyDescent="0.3">
      <c r="A19" s="27" t="s">
        <v>74</v>
      </c>
      <c r="B19" s="16" t="s">
        <v>247</v>
      </c>
      <c r="C19" s="16">
        <v>350000</v>
      </c>
      <c r="D19" s="16">
        <v>20</v>
      </c>
      <c r="E19" s="16" t="s">
        <v>18</v>
      </c>
      <c r="F19" s="16">
        <f>C19*D19</f>
        <v>7000000</v>
      </c>
      <c r="G19" s="93" t="s">
        <v>229</v>
      </c>
    </row>
    <row r="20" spans="1:7" ht="24.75" customHeight="1" x14ac:dyDescent="0.3">
      <c r="A20" s="27" t="s">
        <v>21</v>
      </c>
      <c r="B20" s="29" t="s">
        <v>193</v>
      </c>
      <c r="C20" s="16">
        <v>250000</v>
      </c>
      <c r="D20" s="16">
        <v>16</v>
      </c>
      <c r="E20" s="16" t="s">
        <v>50</v>
      </c>
      <c r="F20" s="16">
        <f t="shared" ref="F20:F22" si="1">C20*D20</f>
        <v>4000000</v>
      </c>
      <c r="G20" s="129" t="s">
        <v>232</v>
      </c>
    </row>
    <row r="21" spans="1:7" ht="24.75" customHeight="1" x14ac:dyDescent="0.3">
      <c r="A21" s="27" t="s">
        <v>25</v>
      </c>
      <c r="B21" s="30" t="s">
        <v>238</v>
      </c>
      <c r="C21" s="16">
        <v>700000</v>
      </c>
      <c r="D21" s="16">
        <v>4</v>
      </c>
      <c r="E21" s="16" t="s">
        <v>51</v>
      </c>
      <c r="F21" s="16">
        <f t="shared" si="1"/>
        <v>2800000</v>
      </c>
      <c r="G21" s="130"/>
    </row>
    <row r="22" spans="1:7" ht="30" customHeight="1" x14ac:dyDescent="0.3">
      <c r="A22" s="50" t="s">
        <v>31</v>
      </c>
      <c r="B22" s="51" t="s">
        <v>194</v>
      </c>
      <c r="C22" s="52">
        <v>80000</v>
      </c>
      <c r="D22" s="52">
        <v>20</v>
      </c>
      <c r="E22" s="52" t="s">
        <v>38</v>
      </c>
      <c r="F22" s="16">
        <f t="shared" si="1"/>
        <v>1600000</v>
      </c>
      <c r="G22" s="131"/>
    </row>
    <row r="23" spans="1:7" x14ac:dyDescent="0.3">
      <c r="A23" s="28" t="s">
        <v>157</v>
      </c>
      <c r="B23" s="6" t="s">
        <v>138</v>
      </c>
      <c r="C23" s="6"/>
      <c r="D23" s="6"/>
      <c r="E23" s="6"/>
      <c r="F23" s="12">
        <f>SUM(F24:F27)</f>
        <v>17800000</v>
      </c>
      <c r="G23" s="88"/>
    </row>
    <row r="24" spans="1:7" ht="21.75" customHeight="1" x14ac:dyDescent="0.3">
      <c r="A24" s="27" t="s">
        <v>74</v>
      </c>
      <c r="B24" s="16" t="s">
        <v>230</v>
      </c>
      <c r="C24" s="16">
        <v>350000</v>
      </c>
      <c r="D24" s="16">
        <v>20</v>
      </c>
      <c r="E24" s="16" t="s">
        <v>18</v>
      </c>
      <c r="F24" s="16">
        <f>C24*D24</f>
        <v>7000000</v>
      </c>
      <c r="G24" s="93" t="s">
        <v>229</v>
      </c>
    </row>
    <row r="25" spans="1:7" ht="26.25" customHeight="1" x14ac:dyDescent="0.3">
      <c r="A25" s="27" t="s">
        <v>21</v>
      </c>
      <c r="B25" s="29" t="s">
        <v>193</v>
      </c>
      <c r="C25" s="16">
        <v>250000</v>
      </c>
      <c r="D25" s="16">
        <v>16</v>
      </c>
      <c r="E25" s="16" t="s">
        <v>50</v>
      </c>
      <c r="F25" s="16">
        <f t="shared" ref="F25:F27" si="2">C25*D25</f>
        <v>4000000</v>
      </c>
      <c r="G25" s="129" t="s">
        <v>232</v>
      </c>
    </row>
    <row r="26" spans="1:7" ht="27" customHeight="1" x14ac:dyDescent="0.3">
      <c r="A26" s="27" t="s">
        <v>25</v>
      </c>
      <c r="B26" s="30" t="s">
        <v>172</v>
      </c>
      <c r="C26" s="16">
        <v>1300000</v>
      </c>
      <c r="D26" s="16">
        <v>4</v>
      </c>
      <c r="E26" s="16" t="s">
        <v>51</v>
      </c>
      <c r="F26" s="16">
        <f t="shared" si="2"/>
        <v>5200000</v>
      </c>
      <c r="G26" s="130"/>
    </row>
    <row r="27" spans="1:7" ht="27" customHeight="1" x14ac:dyDescent="0.3">
      <c r="A27" s="50" t="s">
        <v>31</v>
      </c>
      <c r="B27" s="51" t="s">
        <v>194</v>
      </c>
      <c r="C27" s="52">
        <v>80000</v>
      </c>
      <c r="D27" s="52">
        <v>20</v>
      </c>
      <c r="E27" s="52" t="s">
        <v>38</v>
      </c>
      <c r="F27" s="16">
        <f t="shared" si="2"/>
        <v>1600000</v>
      </c>
      <c r="G27" s="131"/>
    </row>
    <row r="28" spans="1:7" x14ac:dyDescent="0.3">
      <c r="A28" s="72" t="s">
        <v>158</v>
      </c>
      <c r="B28" s="57" t="s">
        <v>135</v>
      </c>
      <c r="C28" s="58"/>
      <c r="D28" s="58"/>
      <c r="E28" s="58"/>
      <c r="F28" s="12">
        <f>SUM(F29:F32)</f>
        <v>17400000</v>
      </c>
      <c r="G28" s="88"/>
    </row>
    <row r="29" spans="1:7" ht="24" customHeight="1" x14ac:dyDescent="0.3">
      <c r="A29" s="27" t="s">
        <v>74</v>
      </c>
      <c r="B29" s="16" t="s">
        <v>230</v>
      </c>
      <c r="C29" s="16">
        <v>350000</v>
      </c>
      <c r="D29" s="16">
        <v>20</v>
      </c>
      <c r="E29" s="16" t="s">
        <v>18</v>
      </c>
      <c r="F29" s="16">
        <f>C29*D29</f>
        <v>7000000</v>
      </c>
      <c r="G29" s="93" t="s">
        <v>229</v>
      </c>
    </row>
    <row r="30" spans="1:7" ht="28.5" customHeight="1" x14ac:dyDescent="0.3">
      <c r="A30" s="27" t="s">
        <v>21</v>
      </c>
      <c r="B30" s="29" t="s">
        <v>193</v>
      </c>
      <c r="C30" s="16">
        <v>250000</v>
      </c>
      <c r="D30" s="16">
        <v>16</v>
      </c>
      <c r="E30" s="16" t="s">
        <v>50</v>
      </c>
      <c r="F30" s="16">
        <f t="shared" ref="F30:F32" si="3">C30*D30</f>
        <v>4000000</v>
      </c>
      <c r="G30" s="129" t="s">
        <v>232</v>
      </c>
    </row>
    <row r="31" spans="1:7" ht="30" customHeight="1" x14ac:dyDescent="0.3">
      <c r="A31" s="27" t="s">
        <v>25</v>
      </c>
      <c r="B31" s="30" t="s">
        <v>239</v>
      </c>
      <c r="C31" s="16">
        <v>1200000</v>
      </c>
      <c r="D31" s="16">
        <v>4</v>
      </c>
      <c r="E31" s="16" t="s">
        <v>51</v>
      </c>
      <c r="F31" s="16">
        <f t="shared" si="3"/>
        <v>4800000</v>
      </c>
      <c r="G31" s="130"/>
    </row>
    <row r="32" spans="1:7" ht="30.75" customHeight="1" x14ac:dyDescent="0.3">
      <c r="A32" s="27" t="s">
        <v>31</v>
      </c>
      <c r="B32" s="29" t="s">
        <v>194</v>
      </c>
      <c r="C32" s="16">
        <v>80000</v>
      </c>
      <c r="D32" s="16">
        <v>20</v>
      </c>
      <c r="E32" s="16" t="s">
        <v>38</v>
      </c>
      <c r="F32" s="16">
        <f t="shared" si="3"/>
        <v>1600000</v>
      </c>
      <c r="G32" s="131"/>
    </row>
  </sheetData>
  <mergeCells count="9">
    <mergeCell ref="G15:G17"/>
    <mergeCell ref="G20:G22"/>
    <mergeCell ref="G25:G27"/>
    <mergeCell ref="G30:G32"/>
    <mergeCell ref="A1:F1"/>
    <mergeCell ref="A2:F2"/>
    <mergeCell ref="A3:F3"/>
    <mergeCell ref="A4:B4"/>
    <mergeCell ref="A12:E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9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6.44140625" style="31" customWidth="1"/>
    <col min="7" max="7" width="19.88671875" style="31" customWidth="1"/>
    <col min="8" max="16384" width="9.109375" style="31"/>
  </cols>
  <sheetData>
    <row r="1" spans="1:7" ht="15.6" x14ac:dyDescent="0.3">
      <c r="A1" s="115" t="s">
        <v>79</v>
      </c>
      <c r="B1" s="115"/>
      <c r="C1" s="115"/>
      <c r="D1" s="115"/>
      <c r="E1" s="115"/>
      <c r="F1" s="115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70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80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5"/>
    </row>
    <row r="12" spans="1:7" x14ac:dyDescent="0.3">
      <c r="A12" s="121" t="s">
        <v>162</v>
      </c>
      <c r="B12" s="121"/>
      <c r="C12" s="121"/>
      <c r="D12" s="121"/>
      <c r="E12" s="122"/>
      <c r="F12" s="12">
        <f>SUM(F13+F15+F20+F25+F30+F35)</f>
        <v>88800000</v>
      </c>
      <c r="G12" s="85"/>
    </row>
    <row r="13" spans="1:7" x14ac:dyDescent="0.3">
      <c r="A13" s="72" t="s">
        <v>155</v>
      </c>
      <c r="B13" s="120" t="s">
        <v>133</v>
      </c>
      <c r="C13" s="121"/>
      <c r="D13" s="121"/>
      <c r="E13" s="122"/>
      <c r="F13" s="12">
        <f>SUM(F14:F14)</f>
        <v>7000000</v>
      </c>
      <c r="G13" s="85"/>
    </row>
    <row r="14" spans="1:7" ht="22.5" customHeight="1" x14ac:dyDescent="0.3">
      <c r="A14" s="27" t="s">
        <v>74</v>
      </c>
      <c r="B14" s="16" t="s">
        <v>230</v>
      </c>
      <c r="C14" s="16">
        <v>350000</v>
      </c>
      <c r="D14" s="16">
        <v>20</v>
      </c>
      <c r="E14" s="16" t="s">
        <v>18</v>
      </c>
      <c r="F14" s="16">
        <f>C14*D14</f>
        <v>7000000</v>
      </c>
      <c r="G14" s="93" t="s">
        <v>229</v>
      </c>
    </row>
    <row r="15" spans="1:7" ht="19.5" customHeight="1" x14ac:dyDescent="0.3">
      <c r="A15" s="71" t="s">
        <v>156</v>
      </c>
      <c r="B15" s="120" t="s">
        <v>142</v>
      </c>
      <c r="C15" s="121"/>
      <c r="D15" s="121"/>
      <c r="E15" s="122"/>
      <c r="F15" s="12">
        <f>SUM(F16:F19)</f>
        <v>15400000</v>
      </c>
      <c r="G15" s="85"/>
    </row>
    <row r="16" spans="1:7" ht="22.5" customHeight="1" x14ac:dyDescent="0.3">
      <c r="A16" s="27" t="s">
        <v>74</v>
      </c>
      <c r="B16" s="16" t="s">
        <v>230</v>
      </c>
      <c r="C16" s="16">
        <v>350000</v>
      </c>
      <c r="D16" s="16">
        <v>20</v>
      </c>
      <c r="E16" s="16" t="s">
        <v>18</v>
      </c>
      <c r="F16" s="16">
        <f>C16*D16</f>
        <v>7000000</v>
      </c>
      <c r="G16" s="93" t="s">
        <v>229</v>
      </c>
    </row>
    <row r="17" spans="1:7" ht="26.25" customHeight="1" x14ac:dyDescent="0.3">
      <c r="A17" s="27" t="s">
        <v>21</v>
      </c>
      <c r="B17" s="29" t="s">
        <v>193</v>
      </c>
      <c r="C17" s="16">
        <v>250000</v>
      </c>
      <c r="D17" s="16">
        <v>16</v>
      </c>
      <c r="E17" s="16" t="s">
        <v>50</v>
      </c>
      <c r="F17" s="16">
        <f t="shared" ref="F17:F19" si="0">C17*D17</f>
        <v>4000000</v>
      </c>
      <c r="G17" s="129" t="s">
        <v>232</v>
      </c>
    </row>
    <row r="18" spans="1:7" ht="23.25" customHeight="1" x14ac:dyDescent="0.3">
      <c r="A18" s="75" t="s">
        <v>25</v>
      </c>
      <c r="B18" s="76" t="s">
        <v>238</v>
      </c>
      <c r="C18" s="77">
        <v>700000</v>
      </c>
      <c r="D18" s="77">
        <v>4</v>
      </c>
      <c r="E18" s="77" t="s">
        <v>51</v>
      </c>
      <c r="F18" s="77">
        <f t="shared" si="0"/>
        <v>2800000</v>
      </c>
      <c r="G18" s="130"/>
    </row>
    <row r="19" spans="1:7" ht="26.25" customHeight="1" x14ac:dyDescent="0.3">
      <c r="A19" s="27" t="s">
        <v>31</v>
      </c>
      <c r="B19" s="51" t="s">
        <v>194</v>
      </c>
      <c r="C19" s="52">
        <v>80000</v>
      </c>
      <c r="D19" s="52">
        <v>20</v>
      </c>
      <c r="E19" s="52" t="s">
        <v>38</v>
      </c>
      <c r="F19" s="16">
        <f t="shared" si="0"/>
        <v>1600000</v>
      </c>
      <c r="G19" s="131"/>
    </row>
    <row r="20" spans="1:7" x14ac:dyDescent="0.3">
      <c r="A20" s="59" t="s">
        <v>157</v>
      </c>
      <c r="B20" s="120" t="s">
        <v>139</v>
      </c>
      <c r="C20" s="121"/>
      <c r="D20" s="121"/>
      <c r="E20" s="122"/>
      <c r="F20" s="12">
        <f>SUM(F21:F24)</f>
        <v>16200000</v>
      </c>
      <c r="G20" s="85"/>
    </row>
    <row r="21" spans="1:7" ht="21.75" customHeight="1" x14ac:dyDescent="0.3">
      <c r="A21" s="27" t="s">
        <v>74</v>
      </c>
      <c r="B21" s="16" t="s">
        <v>230</v>
      </c>
      <c r="C21" s="16">
        <v>350000</v>
      </c>
      <c r="D21" s="16">
        <v>20</v>
      </c>
      <c r="E21" s="16" t="s">
        <v>18</v>
      </c>
      <c r="F21" s="16">
        <f>C21*D21</f>
        <v>7000000</v>
      </c>
      <c r="G21" s="93" t="s">
        <v>229</v>
      </c>
    </row>
    <row r="22" spans="1:7" ht="22.5" customHeight="1" x14ac:dyDescent="0.3">
      <c r="A22" s="27" t="s">
        <v>21</v>
      </c>
      <c r="B22" s="29" t="s">
        <v>193</v>
      </c>
      <c r="C22" s="16">
        <v>250000</v>
      </c>
      <c r="D22" s="16">
        <v>16</v>
      </c>
      <c r="E22" s="16" t="s">
        <v>50</v>
      </c>
      <c r="F22" s="16">
        <f t="shared" ref="F22:F24" si="1">C22*D22</f>
        <v>4000000</v>
      </c>
      <c r="G22" s="129" t="s">
        <v>232</v>
      </c>
    </row>
    <row r="23" spans="1:7" ht="24.75" customHeight="1" x14ac:dyDescent="0.3">
      <c r="A23" s="27" t="s">
        <v>25</v>
      </c>
      <c r="B23" s="30" t="s">
        <v>163</v>
      </c>
      <c r="C23" s="16">
        <v>900000</v>
      </c>
      <c r="D23" s="16">
        <v>4</v>
      </c>
      <c r="E23" s="16" t="s">
        <v>51</v>
      </c>
      <c r="F23" s="16">
        <f t="shared" si="1"/>
        <v>3600000</v>
      </c>
      <c r="G23" s="130"/>
    </row>
    <row r="24" spans="1:7" ht="24.75" customHeight="1" x14ac:dyDescent="0.3">
      <c r="A24" s="27" t="s">
        <v>31</v>
      </c>
      <c r="B24" s="51" t="s">
        <v>194</v>
      </c>
      <c r="C24" s="52">
        <v>80000</v>
      </c>
      <c r="D24" s="52">
        <v>20</v>
      </c>
      <c r="E24" s="52" t="s">
        <v>38</v>
      </c>
      <c r="F24" s="16">
        <f t="shared" si="1"/>
        <v>1600000</v>
      </c>
      <c r="G24" s="131"/>
    </row>
    <row r="25" spans="1:7" x14ac:dyDescent="0.3">
      <c r="A25" s="59" t="s">
        <v>158</v>
      </c>
      <c r="B25" s="120" t="s">
        <v>134</v>
      </c>
      <c r="C25" s="121"/>
      <c r="D25" s="121"/>
      <c r="E25" s="122"/>
      <c r="F25" s="12">
        <f>SUM(F26:F29)</f>
        <v>16200000</v>
      </c>
      <c r="G25" s="85"/>
    </row>
    <row r="26" spans="1:7" ht="21.75" customHeight="1" x14ac:dyDescent="0.3">
      <c r="A26" s="27" t="s">
        <v>74</v>
      </c>
      <c r="B26" s="16" t="s">
        <v>230</v>
      </c>
      <c r="C26" s="16">
        <v>350000</v>
      </c>
      <c r="D26" s="16">
        <v>20</v>
      </c>
      <c r="E26" s="16" t="s">
        <v>18</v>
      </c>
      <c r="F26" s="16">
        <f>C26*D26</f>
        <v>7000000</v>
      </c>
      <c r="G26" s="93" t="s">
        <v>229</v>
      </c>
    </row>
    <row r="27" spans="1:7" ht="28.5" customHeight="1" x14ac:dyDescent="0.3">
      <c r="A27" s="27" t="s">
        <v>21</v>
      </c>
      <c r="B27" s="29" t="s">
        <v>193</v>
      </c>
      <c r="C27" s="16">
        <v>250000</v>
      </c>
      <c r="D27" s="16">
        <v>16</v>
      </c>
      <c r="E27" s="16" t="s">
        <v>50</v>
      </c>
      <c r="F27" s="16">
        <f t="shared" ref="F27:F29" si="2">C27*D27</f>
        <v>4000000</v>
      </c>
      <c r="G27" s="129" t="s">
        <v>232</v>
      </c>
    </row>
    <row r="28" spans="1:7" ht="26.25" customHeight="1" x14ac:dyDescent="0.3">
      <c r="A28" s="27" t="s">
        <v>25</v>
      </c>
      <c r="B28" s="30" t="s">
        <v>163</v>
      </c>
      <c r="C28" s="16">
        <v>900000</v>
      </c>
      <c r="D28" s="16">
        <v>4</v>
      </c>
      <c r="E28" s="16" t="s">
        <v>51</v>
      </c>
      <c r="F28" s="16">
        <f t="shared" si="2"/>
        <v>3600000</v>
      </c>
      <c r="G28" s="130"/>
    </row>
    <row r="29" spans="1:7" ht="26.25" customHeight="1" x14ac:dyDescent="0.3">
      <c r="A29" s="27" t="s">
        <v>31</v>
      </c>
      <c r="B29" s="51" t="s">
        <v>194</v>
      </c>
      <c r="C29" s="52">
        <v>80000</v>
      </c>
      <c r="D29" s="52">
        <v>20</v>
      </c>
      <c r="E29" s="52" t="s">
        <v>38</v>
      </c>
      <c r="F29" s="16">
        <f t="shared" si="2"/>
        <v>1600000</v>
      </c>
      <c r="G29" s="131"/>
    </row>
    <row r="30" spans="1:7" x14ac:dyDescent="0.3">
      <c r="A30" s="59" t="s">
        <v>159</v>
      </c>
      <c r="B30" s="120" t="s">
        <v>140</v>
      </c>
      <c r="C30" s="121"/>
      <c r="D30" s="121"/>
      <c r="E30" s="122"/>
      <c r="F30" s="12">
        <f>SUM(F31:F34)</f>
        <v>16200000</v>
      </c>
      <c r="G30" s="85"/>
    </row>
    <row r="31" spans="1:7" ht="19.5" customHeight="1" x14ac:dyDescent="0.3">
      <c r="A31" s="27" t="s">
        <v>74</v>
      </c>
      <c r="B31" s="16" t="s">
        <v>230</v>
      </c>
      <c r="C31" s="16">
        <v>350000</v>
      </c>
      <c r="D31" s="16">
        <v>20</v>
      </c>
      <c r="E31" s="16" t="s">
        <v>18</v>
      </c>
      <c r="F31" s="16">
        <f>C31*D31</f>
        <v>7000000</v>
      </c>
      <c r="G31" s="93" t="s">
        <v>229</v>
      </c>
    </row>
    <row r="32" spans="1:7" ht="27.75" customHeight="1" x14ac:dyDescent="0.3">
      <c r="A32" s="27" t="s">
        <v>21</v>
      </c>
      <c r="B32" s="29" t="s">
        <v>193</v>
      </c>
      <c r="C32" s="16">
        <v>250000</v>
      </c>
      <c r="D32" s="16">
        <v>16</v>
      </c>
      <c r="E32" s="16" t="s">
        <v>50</v>
      </c>
      <c r="F32" s="16">
        <f t="shared" ref="F32:F34" si="3">C32*D32</f>
        <v>4000000</v>
      </c>
      <c r="G32" s="129" t="s">
        <v>232</v>
      </c>
    </row>
    <row r="33" spans="1:7" ht="28.5" customHeight="1" x14ac:dyDescent="0.3">
      <c r="A33" s="27" t="s">
        <v>25</v>
      </c>
      <c r="B33" s="30" t="s">
        <v>163</v>
      </c>
      <c r="C33" s="16">
        <v>900000</v>
      </c>
      <c r="D33" s="16">
        <v>4</v>
      </c>
      <c r="E33" s="16" t="s">
        <v>51</v>
      </c>
      <c r="F33" s="16">
        <f t="shared" si="3"/>
        <v>3600000</v>
      </c>
      <c r="G33" s="130"/>
    </row>
    <row r="34" spans="1:7" ht="21.75" customHeight="1" x14ac:dyDescent="0.3">
      <c r="A34" s="27" t="s">
        <v>31</v>
      </c>
      <c r="B34" s="51" t="s">
        <v>194</v>
      </c>
      <c r="C34" s="52">
        <v>80000</v>
      </c>
      <c r="D34" s="52">
        <v>20</v>
      </c>
      <c r="E34" s="52" t="s">
        <v>38</v>
      </c>
      <c r="F34" s="16">
        <f t="shared" si="3"/>
        <v>1600000</v>
      </c>
      <c r="G34" s="131"/>
    </row>
    <row r="35" spans="1:7" x14ac:dyDescent="0.3">
      <c r="A35" s="59" t="s">
        <v>160</v>
      </c>
      <c r="B35" s="120" t="s">
        <v>138</v>
      </c>
      <c r="C35" s="121"/>
      <c r="D35" s="121"/>
      <c r="E35" s="122"/>
      <c r="F35" s="12">
        <f>SUM(F36:F39)</f>
        <v>17800000</v>
      </c>
      <c r="G35" s="85"/>
    </row>
    <row r="36" spans="1:7" ht="19.5" customHeight="1" x14ac:dyDescent="0.3">
      <c r="A36" s="27" t="s">
        <v>74</v>
      </c>
      <c r="B36" s="16" t="s">
        <v>230</v>
      </c>
      <c r="C36" s="16">
        <v>350000</v>
      </c>
      <c r="D36" s="16">
        <v>20</v>
      </c>
      <c r="E36" s="16" t="s">
        <v>18</v>
      </c>
      <c r="F36" s="16">
        <f>C36*D36</f>
        <v>7000000</v>
      </c>
      <c r="G36" s="93" t="s">
        <v>229</v>
      </c>
    </row>
    <row r="37" spans="1:7" ht="26.25" customHeight="1" x14ac:dyDescent="0.3">
      <c r="A37" s="27" t="s">
        <v>21</v>
      </c>
      <c r="B37" s="29" t="s">
        <v>193</v>
      </c>
      <c r="C37" s="16">
        <v>250000</v>
      </c>
      <c r="D37" s="16">
        <v>16</v>
      </c>
      <c r="E37" s="16" t="s">
        <v>50</v>
      </c>
      <c r="F37" s="16">
        <f t="shared" ref="F37:F39" si="4">C37*D37</f>
        <v>4000000</v>
      </c>
      <c r="G37" s="129" t="s">
        <v>232</v>
      </c>
    </row>
    <row r="38" spans="1:7" ht="27" customHeight="1" x14ac:dyDescent="0.3">
      <c r="A38" s="27" t="s">
        <v>25</v>
      </c>
      <c r="B38" s="30" t="s">
        <v>172</v>
      </c>
      <c r="C38" s="16">
        <v>1300000</v>
      </c>
      <c r="D38" s="16">
        <v>4</v>
      </c>
      <c r="E38" s="16" t="s">
        <v>51</v>
      </c>
      <c r="F38" s="16">
        <f t="shared" si="4"/>
        <v>5200000</v>
      </c>
      <c r="G38" s="130"/>
    </row>
    <row r="39" spans="1:7" ht="27.75" customHeight="1" x14ac:dyDescent="0.3">
      <c r="A39" s="27" t="s">
        <v>31</v>
      </c>
      <c r="B39" s="29" t="s">
        <v>194</v>
      </c>
      <c r="C39" s="16">
        <v>80000</v>
      </c>
      <c r="D39" s="16">
        <v>20</v>
      </c>
      <c r="E39" s="16" t="s">
        <v>38</v>
      </c>
      <c r="F39" s="16">
        <f t="shared" si="4"/>
        <v>1600000</v>
      </c>
      <c r="G39" s="131"/>
    </row>
  </sheetData>
  <mergeCells count="16">
    <mergeCell ref="G37:G39"/>
    <mergeCell ref="B35:E35"/>
    <mergeCell ref="B30:E30"/>
    <mergeCell ref="A1:F1"/>
    <mergeCell ref="A2:F2"/>
    <mergeCell ref="A3:F3"/>
    <mergeCell ref="A4:B4"/>
    <mergeCell ref="A12:E12"/>
    <mergeCell ref="B13:E13"/>
    <mergeCell ref="B15:E15"/>
    <mergeCell ref="B20:E20"/>
    <mergeCell ref="B25:E25"/>
    <mergeCell ref="G17:G19"/>
    <mergeCell ref="G22:G24"/>
    <mergeCell ref="G27:G29"/>
    <mergeCell ref="G32:G3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36"/>
  <sheetViews>
    <sheetView workbookViewId="0">
      <selection activeCell="A3" sqref="A3:F3"/>
    </sheetView>
  </sheetViews>
  <sheetFormatPr defaultRowHeight="14.4" x14ac:dyDescent="0.3"/>
  <cols>
    <col min="1" max="1" width="4.44140625" style="31" customWidth="1"/>
    <col min="2" max="2" width="54.33203125" style="31" customWidth="1"/>
    <col min="3" max="3" width="8.88671875" style="31" customWidth="1"/>
    <col min="4" max="4" width="7.109375" style="31" customWidth="1"/>
    <col min="5" max="5" width="7.44140625" style="31" customWidth="1"/>
    <col min="6" max="6" width="12.88671875" style="31" customWidth="1"/>
    <col min="7" max="7" width="22.5546875" style="94" customWidth="1"/>
    <col min="8" max="255" width="9.109375" style="31"/>
    <col min="256" max="256" width="6.88671875" style="31" customWidth="1"/>
    <col min="257" max="257" width="65.33203125" style="31" customWidth="1"/>
    <col min="258" max="260" width="9.109375" style="31"/>
    <col min="261" max="261" width="14.44140625" style="31" customWidth="1"/>
    <col min="262" max="262" width="22.33203125" style="31" customWidth="1"/>
    <col min="263" max="511" width="9.109375" style="31"/>
    <col min="512" max="512" width="6.88671875" style="31" customWidth="1"/>
    <col min="513" max="513" width="65.33203125" style="31" customWidth="1"/>
    <col min="514" max="516" width="9.109375" style="31"/>
    <col min="517" max="517" width="14.44140625" style="31" customWidth="1"/>
    <col min="518" max="518" width="22.33203125" style="31" customWidth="1"/>
    <col min="519" max="767" width="9.109375" style="31"/>
    <col min="768" max="768" width="6.88671875" style="31" customWidth="1"/>
    <col min="769" max="769" width="65.33203125" style="31" customWidth="1"/>
    <col min="770" max="772" width="9.109375" style="31"/>
    <col min="773" max="773" width="14.44140625" style="31" customWidth="1"/>
    <col min="774" max="774" width="22.33203125" style="31" customWidth="1"/>
    <col min="775" max="1023" width="9.109375" style="31"/>
    <col min="1024" max="1024" width="6.88671875" style="31" customWidth="1"/>
    <col min="1025" max="1025" width="65.33203125" style="31" customWidth="1"/>
    <col min="1026" max="1028" width="9.109375" style="31"/>
    <col min="1029" max="1029" width="14.44140625" style="31" customWidth="1"/>
    <col min="1030" max="1030" width="22.33203125" style="31" customWidth="1"/>
    <col min="1031" max="1279" width="9.109375" style="31"/>
    <col min="1280" max="1280" width="6.88671875" style="31" customWidth="1"/>
    <col min="1281" max="1281" width="65.33203125" style="31" customWidth="1"/>
    <col min="1282" max="1284" width="9.109375" style="31"/>
    <col min="1285" max="1285" width="14.44140625" style="31" customWidth="1"/>
    <col min="1286" max="1286" width="22.33203125" style="31" customWidth="1"/>
    <col min="1287" max="1535" width="9.109375" style="31"/>
    <col min="1536" max="1536" width="6.88671875" style="31" customWidth="1"/>
    <col min="1537" max="1537" width="65.33203125" style="31" customWidth="1"/>
    <col min="1538" max="1540" width="9.109375" style="31"/>
    <col min="1541" max="1541" width="14.44140625" style="31" customWidth="1"/>
    <col min="1542" max="1542" width="22.33203125" style="31" customWidth="1"/>
    <col min="1543" max="1791" width="9.109375" style="31"/>
    <col min="1792" max="1792" width="6.88671875" style="31" customWidth="1"/>
    <col min="1793" max="1793" width="65.33203125" style="31" customWidth="1"/>
    <col min="1794" max="1796" width="9.109375" style="31"/>
    <col min="1797" max="1797" width="14.44140625" style="31" customWidth="1"/>
    <col min="1798" max="1798" width="22.33203125" style="31" customWidth="1"/>
    <col min="1799" max="2047" width="9.109375" style="31"/>
    <col min="2048" max="2048" width="6.88671875" style="31" customWidth="1"/>
    <col min="2049" max="2049" width="65.33203125" style="31" customWidth="1"/>
    <col min="2050" max="2052" width="9.109375" style="31"/>
    <col min="2053" max="2053" width="14.44140625" style="31" customWidth="1"/>
    <col min="2054" max="2054" width="22.33203125" style="31" customWidth="1"/>
    <col min="2055" max="2303" width="9.109375" style="31"/>
    <col min="2304" max="2304" width="6.88671875" style="31" customWidth="1"/>
    <col min="2305" max="2305" width="65.33203125" style="31" customWidth="1"/>
    <col min="2306" max="2308" width="9.109375" style="31"/>
    <col min="2309" max="2309" width="14.44140625" style="31" customWidth="1"/>
    <col min="2310" max="2310" width="22.33203125" style="31" customWidth="1"/>
    <col min="2311" max="2559" width="9.109375" style="31"/>
    <col min="2560" max="2560" width="6.88671875" style="31" customWidth="1"/>
    <col min="2561" max="2561" width="65.33203125" style="31" customWidth="1"/>
    <col min="2562" max="2564" width="9.109375" style="31"/>
    <col min="2565" max="2565" width="14.44140625" style="31" customWidth="1"/>
    <col min="2566" max="2566" width="22.33203125" style="31" customWidth="1"/>
    <col min="2567" max="2815" width="9.109375" style="31"/>
    <col min="2816" max="2816" width="6.88671875" style="31" customWidth="1"/>
    <col min="2817" max="2817" width="65.33203125" style="31" customWidth="1"/>
    <col min="2818" max="2820" width="9.109375" style="31"/>
    <col min="2821" max="2821" width="14.44140625" style="31" customWidth="1"/>
    <col min="2822" max="2822" width="22.33203125" style="31" customWidth="1"/>
    <col min="2823" max="3071" width="9.109375" style="31"/>
    <col min="3072" max="3072" width="6.88671875" style="31" customWidth="1"/>
    <col min="3073" max="3073" width="65.33203125" style="31" customWidth="1"/>
    <col min="3074" max="3076" width="9.109375" style="31"/>
    <col min="3077" max="3077" width="14.44140625" style="31" customWidth="1"/>
    <col min="3078" max="3078" width="22.33203125" style="31" customWidth="1"/>
    <col min="3079" max="3327" width="9.109375" style="31"/>
    <col min="3328" max="3328" width="6.88671875" style="31" customWidth="1"/>
    <col min="3329" max="3329" width="65.33203125" style="31" customWidth="1"/>
    <col min="3330" max="3332" width="9.109375" style="31"/>
    <col min="3333" max="3333" width="14.44140625" style="31" customWidth="1"/>
    <col min="3334" max="3334" width="22.33203125" style="31" customWidth="1"/>
    <col min="3335" max="3583" width="9.109375" style="31"/>
    <col min="3584" max="3584" width="6.88671875" style="31" customWidth="1"/>
    <col min="3585" max="3585" width="65.33203125" style="31" customWidth="1"/>
    <col min="3586" max="3588" width="9.109375" style="31"/>
    <col min="3589" max="3589" width="14.44140625" style="31" customWidth="1"/>
    <col min="3590" max="3590" width="22.33203125" style="31" customWidth="1"/>
    <col min="3591" max="3839" width="9.109375" style="31"/>
    <col min="3840" max="3840" width="6.88671875" style="31" customWidth="1"/>
    <col min="3841" max="3841" width="65.33203125" style="31" customWidth="1"/>
    <col min="3842" max="3844" width="9.109375" style="31"/>
    <col min="3845" max="3845" width="14.44140625" style="31" customWidth="1"/>
    <col min="3846" max="3846" width="22.33203125" style="31" customWidth="1"/>
    <col min="3847" max="4095" width="9.109375" style="31"/>
    <col min="4096" max="4096" width="6.88671875" style="31" customWidth="1"/>
    <col min="4097" max="4097" width="65.33203125" style="31" customWidth="1"/>
    <col min="4098" max="4100" width="9.109375" style="31"/>
    <col min="4101" max="4101" width="14.44140625" style="31" customWidth="1"/>
    <col min="4102" max="4102" width="22.33203125" style="31" customWidth="1"/>
    <col min="4103" max="4351" width="9.109375" style="31"/>
    <col min="4352" max="4352" width="6.88671875" style="31" customWidth="1"/>
    <col min="4353" max="4353" width="65.33203125" style="31" customWidth="1"/>
    <col min="4354" max="4356" width="9.109375" style="31"/>
    <col min="4357" max="4357" width="14.44140625" style="31" customWidth="1"/>
    <col min="4358" max="4358" width="22.33203125" style="31" customWidth="1"/>
    <col min="4359" max="4607" width="9.109375" style="31"/>
    <col min="4608" max="4608" width="6.88671875" style="31" customWidth="1"/>
    <col min="4609" max="4609" width="65.33203125" style="31" customWidth="1"/>
    <col min="4610" max="4612" width="9.109375" style="31"/>
    <col min="4613" max="4613" width="14.44140625" style="31" customWidth="1"/>
    <col min="4614" max="4614" width="22.33203125" style="31" customWidth="1"/>
    <col min="4615" max="4863" width="9.109375" style="31"/>
    <col min="4864" max="4864" width="6.88671875" style="31" customWidth="1"/>
    <col min="4865" max="4865" width="65.33203125" style="31" customWidth="1"/>
    <col min="4866" max="4868" width="9.109375" style="31"/>
    <col min="4869" max="4869" width="14.44140625" style="31" customWidth="1"/>
    <col min="4870" max="4870" width="22.33203125" style="31" customWidth="1"/>
    <col min="4871" max="5119" width="9.109375" style="31"/>
    <col min="5120" max="5120" width="6.88671875" style="31" customWidth="1"/>
    <col min="5121" max="5121" width="65.33203125" style="31" customWidth="1"/>
    <col min="5122" max="5124" width="9.109375" style="31"/>
    <col min="5125" max="5125" width="14.44140625" style="31" customWidth="1"/>
    <col min="5126" max="5126" width="22.33203125" style="31" customWidth="1"/>
    <col min="5127" max="5375" width="9.109375" style="31"/>
    <col min="5376" max="5376" width="6.88671875" style="31" customWidth="1"/>
    <col min="5377" max="5377" width="65.33203125" style="31" customWidth="1"/>
    <col min="5378" max="5380" width="9.109375" style="31"/>
    <col min="5381" max="5381" width="14.44140625" style="31" customWidth="1"/>
    <col min="5382" max="5382" width="22.33203125" style="31" customWidth="1"/>
    <col min="5383" max="5631" width="9.109375" style="31"/>
    <col min="5632" max="5632" width="6.88671875" style="31" customWidth="1"/>
    <col min="5633" max="5633" width="65.33203125" style="31" customWidth="1"/>
    <col min="5634" max="5636" width="9.109375" style="31"/>
    <col min="5637" max="5637" width="14.44140625" style="31" customWidth="1"/>
    <col min="5638" max="5638" width="22.33203125" style="31" customWidth="1"/>
    <col min="5639" max="5887" width="9.109375" style="31"/>
    <col min="5888" max="5888" width="6.88671875" style="31" customWidth="1"/>
    <col min="5889" max="5889" width="65.33203125" style="31" customWidth="1"/>
    <col min="5890" max="5892" width="9.109375" style="31"/>
    <col min="5893" max="5893" width="14.44140625" style="31" customWidth="1"/>
    <col min="5894" max="5894" width="22.33203125" style="31" customWidth="1"/>
    <col min="5895" max="6143" width="9.109375" style="31"/>
    <col min="6144" max="6144" width="6.88671875" style="31" customWidth="1"/>
    <col min="6145" max="6145" width="65.33203125" style="31" customWidth="1"/>
    <col min="6146" max="6148" width="9.109375" style="31"/>
    <col min="6149" max="6149" width="14.44140625" style="31" customWidth="1"/>
    <col min="6150" max="6150" width="22.33203125" style="31" customWidth="1"/>
    <col min="6151" max="6399" width="9.109375" style="31"/>
    <col min="6400" max="6400" width="6.88671875" style="31" customWidth="1"/>
    <col min="6401" max="6401" width="65.33203125" style="31" customWidth="1"/>
    <col min="6402" max="6404" width="9.109375" style="31"/>
    <col min="6405" max="6405" width="14.44140625" style="31" customWidth="1"/>
    <col min="6406" max="6406" width="22.33203125" style="31" customWidth="1"/>
    <col min="6407" max="6655" width="9.109375" style="31"/>
    <col min="6656" max="6656" width="6.88671875" style="31" customWidth="1"/>
    <col min="6657" max="6657" width="65.33203125" style="31" customWidth="1"/>
    <col min="6658" max="6660" width="9.109375" style="31"/>
    <col min="6661" max="6661" width="14.44140625" style="31" customWidth="1"/>
    <col min="6662" max="6662" width="22.33203125" style="31" customWidth="1"/>
    <col min="6663" max="6911" width="9.109375" style="31"/>
    <col min="6912" max="6912" width="6.88671875" style="31" customWidth="1"/>
    <col min="6913" max="6913" width="65.33203125" style="31" customWidth="1"/>
    <col min="6914" max="6916" width="9.109375" style="31"/>
    <col min="6917" max="6917" width="14.44140625" style="31" customWidth="1"/>
    <col min="6918" max="6918" width="22.33203125" style="31" customWidth="1"/>
    <col min="6919" max="7167" width="9.109375" style="31"/>
    <col min="7168" max="7168" width="6.88671875" style="31" customWidth="1"/>
    <col min="7169" max="7169" width="65.33203125" style="31" customWidth="1"/>
    <col min="7170" max="7172" width="9.109375" style="31"/>
    <col min="7173" max="7173" width="14.44140625" style="31" customWidth="1"/>
    <col min="7174" max="7174" width="22.33203125" style="31" customWidth="1"/>
    <col min="7175" max="7423" width="9.109375" style="31"/>
    <col min="7424" max="7424" width="6.88671875" style="31" customWidth="1"/>
    <col min="7425" max="7425" width="65.33203125" style="31" customWidth="1"/>
    <col min="7426" max="7428" width="9.109375" style="31"/>
    <col min="7429" max="7429" width="14.44140625" style="31" customWidth="1"/>
    <col min="7430" max="7430" width="22.33203125" style="31" customWidth="1"/>
    <col min="7431" max="7679" width="9.109375" style="31"/>
    <col min="7680" max="7680" width="6.88671875" style="31" customWidth="1"/>
    <col min="7681" max="7681" width="65.33203125" style="31" customWidth="1"/>
    <col min="7682" max="7684" width="9.109375" style="31"/>
    <col min="7685" max="7685" width="14.44140625" style="31" customWidth="1"/>
    <col min="7686" max="7686" width="22.33203125" style="31" customWidth="1"/>
    <col min="7687" max="7935" width="9.109375" style="31"/>
    <col min="7936" max="7936" width="6.88671875" style="31" customWidth="1"/>
    <col min="7937" max="7937" width="65.33203125" style="31" customWidth="1"/>
    <col min="7938" max="7940" width="9.109375" style="31"/>
    <col min="7941" max="7941" width="14.44140625" style="31" customWidth="1"/>
    <col min="7942" max="7942" width="22.33203125" style="31" customWidth="1"/>
    <col min="7943" max="8191" width="9.109375" style="31"/>
    <col min="8192" max="8192" width="6.88671875" style="31" customWidth="1"/>
    <col min="8193" max="8193" width="65.33203125" style="31" customWidth="1"/>
    <col min="8194" max="8196" width="9.109375" style="31"/>
    <col min="8197" max="8197" width="14.44140625" style="31" customWidth="1"/>
    <col min="8198" max="8198" width="22.33203125" style="31" customWidth="1"/>
    <col min="8199" max="8447" width="9.109375" style="31"/>
    <col min="8448" max="8448" width="6.88671875" style="31" customWidth="1"/>
    <col min="8449" max="8449" width="65.33203125" style="31" customWidth="1"/>
    <col min="8450" max="8452" width="9.109375" style="31"/>
    <col min="8453" max="8453" width="14.44140625" style="31" customWidth="1"/>
    <col min="8454" max="8454" width="22.33203125" style="31" customWidth="1"/>
    <col min="8455" max="8703" width="9.109375" style="31"/>
    <col min="8704" max="8704" width="6.88671875" style="31" customWidth="1"/>
    <col min="8705" max="8705" width="65.33203125" style="31" customWidth="1"/>
    <col min="8706" max="8708" width="9.109375" style="31"/>
    <col min="8709" max="8709" width="14.44140625" style="31" customWidth="1"/>
    <col min="8710" max="8710" width="22.33203125" style="31" customWidth="1"/>
    <col min="8711" max="8959" width="9.109375" style="31"/>
    <col min="8960" max="8960" width="6.88671875" style="31" customWidth="1"/>
    <col min="8961" max="8961" width="65.33203125" style="31" customWidth="1"/>
    <col min="8962" max="8964" width="9.109375" style="31"/>
    <col min="8965" max="8965" width="14.44140625" style="31" customWidth="1"/>
    <col min="8966" max="8966" width="22.33203125" style="31" customWidth="1"/>
    <col min="8967" max="9215" width="9.109375" style="31"/>
    <col min="9216" max="9216" width="6.88671875" style="31" customWidth="1"/>
    <col min="9217" max="9217" width="65.33203125" style="31" customWidth="1"/>
    <col min="9218" max="9220" width="9.109375" style="31"/>
    <col min="9221" max="9221" width="14.44140625" style="31" customWidth="1"/>
    <col min="9222" max="9222" width="22.33203125" style="31" customWidth="1"/>
    <col min="9223" max="9471" width="9.109375" style="31"/>
    <col min="9472" max="9472" width="6.88671875" style="31" customWidth="1"/>
    <col min="9473" max="9473" width="65.33203125" style="31" customWidth="1"/>
    <col min="9474" max="9476" width="9.109375" style="31"/>
    <col min="9477" max="9477" width="14.44140625" style="31" customWidth="1"/>
    <col min="9478" max="9478" width="22.33203125" style="31" customWidth="1"/>
    <col min="9479" max="9727" width="9.109375" style="31"/>
    <col min="9728" max="9728" width="6.88671875" style="31" customWidth="1"/>
    <col min="9729" max="9729" width="65.33203125" style="31" customWidth="1"/>
    <col min="9730" max="9732" width="9.109375" style="31"/>
    <col min="9733" max="9733" width="14.44140625" style="31" customWidth="1"/>
    <col min="9734" max="9734" width="22.33203125" style="31" customWidth="1"/>
    <col min="9735" max="9983" width="9.109375" style="31"/>
    <col min="9984" max="9984" width="6.88671875" style="31" customWidth="1"/>
    <col min="9985" max="9985" width="65.33203125" style="31" customWidth="1"/>
    <col min="9986" max="9988" width="9.109375" style="31"/>
    <col min="9989" max="9989" width="14.44140625" style="31" customWidth="1"/>
    <col min="9990" max="9990" width="22.33203125" style="31" customWidth="1"/>
    <col min="9991" max="10239" width="9.109375" style="31"/>
    <col min="10240" max="10240" width="6.88671875" style="31" customWidth="1"/>
    <col min="10241" max="10241" width="65.33203125" style="31" customWidth="1"/>
    <col min="10242" max="10244" width="9.109375" style="31"/>
    <col min="10245" max="10245" width="14.44140625" style="31" customWidth="1"/>
    <col min="10246" max="10246" width="22.33203125" style="31" customWidth="1"/>
    <col min="10247" max="10495" width="9.109375" style="31"/>
    <col min="10496" max="10496" width="6.88671875" style="31" customWidth="1"/>
    <col min="10497" max="10497" width="65.33203125" style="31" customWidth="1"/>
    <col min="10498" max="10500" width="9.109375" style="31"/>
    <col min="10501" max="10501" width="14.44140625" style="31" customWidth="1"/>
    <col min="10502" max="10502" width="22.33203125" style="31" customWidth="1"/>
    <col min="10503" max="10751" width="9.109375" style="31"/>
    <col min="10752" max="10752" width="6.88671875" style="31" customWidth="1"/>
    <col min="10753" max="10753" width="65.33203125" style="31" customWidth="1"/>
    <col min="10754" max="10756" width="9.109375" style="31"/>
    <col min="10757" max="10757" width="14.44140625" style="31" customWidth="1"/>
    <col min="10758" max="10758" width="22.33203125" style="31" customWidth="1"/>
    <col min="10759" max="11007" width="9.109375" style="31"/>
    <col min="11008" max="11008" width="6.88671875" style="31" customWidth="1"/>
    <col min="11009" max="11009" width="65.33203125" style="31" customWidth="1"/>
    <col min="11010" max="11012" width="9.109375" style="31"/>
    <col min="11013" max="11013" width="14.44140625" style="31" customWidth="1"/>
    <col min="11014" max="11014" width="22.33203125" style="31" customWidth="1"/>
    <col min="11015" max="11263" width="9.109375" style="31"/>
    <col min="11264" max="11264" width="6.88671875" style="31" customWidth="1"/>
    <col min="11265" max="11265" width="65.33203125" style="31" customWidth="1"/>
    <col min="11266" max="11268" width="9.109375" style="31"/>
    <col min="11269" max="11269" width="14.44140625" style="31" customWidth="1"/>
    <col min="11270" max="11270" width="22.33203125" style="31" customWidth="1"/>
    <col min="11271" max="11519" width="9.109375" style="31"/>
    <col min="11520" max="11520" width="6.88671875" style="31" customWidth="1"/>
    <col min="11521" max="11521" width="65.33203125" style="31" customWidth="1"/>
    <col min="11522" max="11524" width="9.109375" style="31"/>
    <col min="11525" max="11525" width="14.44140625" style="31" customWidth="1"/>
    <col min="11526" max="11526" width="22.33203125" style="31" customWidth="1"/>
    <col min="11527" max="11775" width="9.109375" style="31"/>
    <col min="11776" max="11776" width="6.88671875" style="31" customWidth="1"/>
    <col min="11777" max="11777" width="65.33203125" style="31" customWidth="1"/>
    <col min="11778" max="11780" width="9.109375" style="31"/>
    <col min="11781" max="11781" width="14.44140625" style="31" customWidth="1"/>
    <col min="11782" max="11782" width="22.33203125" style="31" customWidth="1"/>
    <col min="11783" max="12031" width="9.109375" style="31"/>
    <col min="12032" max="12032" width="6.88671875" style="31" customWidth="1"/>
    <col min="12033" max="12033" width="65.33203125" style="31" customWidth="1"/>
    <col min="12034" max="12036" width="9.109375" style="31"/>
    <col min="12037" max="12037" width="14.44140625" style="31" customWidth="1"/>
    <col min="12038" max="12038" width="22.33203125" style="31" customWidth="1"/>
    <col min="12039" max="12287" width="9.109375" style="31"/>
    <col min="12288" max="12288" width="6.88671875" style="31" customWidth="1"/>
    <col min="12289" max="12289" width="65.33203125" style="31" customWidth="1"/>
    <col min="12290" max="12292" width="9.109375" style="31"/>
    <col min="12293" max="12293" width="14.44140625" style="31" customWidth="1"/>
    <col min="12294" max="12294" width="22.33203125" style="31" customWidth="1"/>
    <col min="12295" max="12543" width="9.109375" style="31"/>
    <col min="12544" max="12544" width="6.88671875" style="31" customWidth="1"/>
    <col min="12545" max="12545" width="65.33203125" style="31" customWidth="1"/>
    <col min="12546" max="12548" width="9.109375" style="31"/>
    <col min="12549" max="12549" width="14.44140625" style="31" customWidth="1"/>
    <col min="12550" max="12550" width="22.33203125" style="31" customWidth="1"/>
    <col min="12551" max="12799" width="9.109375" style="31"/>
    <col min="12800" max="12800" width="6.88671875" style="31" customWidth="1"/>
    <col min="12801" max="12801" width="65.33203125" style="31" customWidth="1"/>
    <col min="12802" max="12804" width="9.109375" style="31"/>
    <col min="12805" max="12805" width="14.44140625" style="31" customWidth="1"/>
    <col min="12806" max="12806" width="22.33203125" style="31" customWidth="1"/>
    <col min="12807" max="13055" width="9.109375" style="31"/>
    <col min="13056" max="13056" width="6.88671875" style="31" customWidth="1"/>
    <col min="13057" max="13057" width="65.33203125" style="31" customWidth="1"/>
    <col min="13058" max="13060" width="9.109375" style="31"/>
    <col min="13061" max="13061" width="14.44140625" style="31" customWidth="1"/>
    <col min="13062" max="13062" width="22.33203125" style="31" customWidth="1"/>
    <col min="13063" max="13311" width="9.109375" style="31"/>
    <col min="13312" max="13312" width="6.88671875" style="31" customWidth="1"/>
    <col min="13313" max="13313" width="65.33203125" style="31" customWidth="1"/>
    <col min="13314" max="13316" width="9.109375" style="31"/>
    <col min="13317" max="13317" width="14.44140625" style="31" customWidth="1"/>
    <col min="13318" max="13318" width="22.33203125" style="31" customWidth="1"/>
    <col min="13319" max="13567" width="9.109375" style="31"/>
    <col min="13568" max="13568" width="6.88671875" style="31" customWidth="1"/>
    <col min="13569" max="13569" width="65.33203125" style="31" customWidth="1"/>
    <col min="13570" max="13572" width="9.109375" style="31"/>
    <col min="13573" max="13573" width="14.44140625" style="31" customWidth="1"/>
    <col min="13574" max="13574" width="22.33203125" style="31" customWidth="1"/>
    <col min="13575" max="13823" width="9.109375" style="31"/>
    <col min="13824" max="13824" width="6.88671875" style="31" customWidth="1"/>
    <col min="13825" max="13825" width="65.33203125" style="31" customWidth="1"/>
    <col min="13826" max="13828" width="9.109375" style="31"/>
    <col min="13829" max="13829" width="14.44140625" style="31" customWidth="1"/>
    <col min="13830" max="13830" width="22.33203125" style="31" customWidth="1"/>
    <col min="13831" max="14079" width="9.109375" style="31"/>
    <col min="14080" max="14080" width="6.88671875" style="31" customWidth="1"/>
    <col min="14081" max="14081" width="65.33203125" style="31" customWidth="1"/>
    <col min="14082" max="14084" width="9.109375" style="31"/>
    <col min="14085" max="14085" width="14.44140625" style="31" customWidth="1"/>
    <col min="14086" max="14086" width="22.33203125" style="31" customWidth="1"/>
    <col min="14087" max="14335" width="9.109375" style="31"/>
    <col min="14336" max="14336" width="6.88671875" style="31" customWidth="1"/>
    <col min="14337" max="14337" width="65.33203125" style="31" customWidth="1"/>
    <col min="14338" max="14340" width="9.109375" style="31"/>
    <col min="14341" max="14341" width="14.44140625" style="31" customWidth="1"/>
    <col min="14342" max="14342" width="22.33203125" style="31" customWidth="1"/>
    <col min="14343" max="14591" width="9.109375" style="31"/>
    <col min="14592" max="14592" width="6.88671875" style="31" customWidth="1"/>
    <col min="14593" max="14593" width="65.33203125" style="31" customWidth="1"/>
    <col min="14594" max="14596" width="9.109375" style="31"/>
    <col min="14597" max="14597" width="14.44140625" style="31" customWidth="1"/>
    <col min="14598" max="14598" width="22.33203125" style="31" customWidth="1"/>
    <col min="14599" max="14847" width="9.109375" style="31"/>
    <col min="14848" max="14848" width="6.88671875" style="31" customWidth="1"/>
    <col min="14849" max="14849" width="65.33203125" style="31" customWidth="1"/>
    <col min="14850" max="14852" width="9.109375" style="31"/>
    <col min="14853" max="14853" width="14.44140625" style="31" customWidth="1"/>
    <col min="14854" max="14854" width="22.33203125" style="31" customWidth="1"/>
    <col min="14855" max="15103" width="9.109375" style="31"/>
    <col min="15104" max="15104" width="6.88671875" style="31" customWidth="1"/>
    <col min="15105" max="15105" width="65.33203125" style="31" customWidth="1"/>
    <col min="15106" max="15108" width="9.109375" style="31"/>
    <col min="15109" max="15109" width="14.44140625" style="31" customWidth="1"/>
    <col min="15110" max="15110" width="22.33203125" style="31" customWidth="1"/>
    <col min="15111" max="15359" width="9.109375" style="31"/>
    <col min="15360" max="15360" width="6.88671875" style="31" customWidth="1"/>
    <col min="15361" max="15361" width="65.33203125" style="31" customWidth="1"/>
    <col min="15362" max="15364" width="9.109375" style="31"/>
    <col min="15365" max="15365" width="14.44140625" style="31" customWidth="1"/>
    <col min="15366" max="15366" width="22.33203125" style="31" customWidth="1"/>
    <col min="15367" max="15615" width="9.109375" style="31"/>
    <col min="15616" max="15616" width="6.88671875" style="31" customWidth="1"/>
    <col min="15617" max="15617" width="65.33203125" style="31" customWidth="1"/>
    <col min="15618" max="15620" width="9.109375" style="31"/>
    <col min="15621" max="15621" width="14.44140625" style="31" customWidth="1"/>
    <col min="15622" max="15622" width="22.33203125" style="31" customWidth="1"/>
    <col min="15623" max="15871" width="9.109375" style="31"/>
    <col min="15872" max="15872" width="6.88671875" style="31" customWidth="1"/>
    <col min="15873" max="15873" width="65.33203125" style="31" customWidth="1"/>
    <col min="15874" max="15876" width="9.109375" style="31"/>
    <col min="15877" max="15877" width="14.44140625" style="31" customWidth="1"/>
    <col min="15878" max="15878" width="22.33203125" style="31" customWidth="1"/>
    <col min="15879" max="16127" width="9.109375" style="31"/>
    <col min="16128" max="16128" width="6.88671875" style="31" customWidth="1"/>
    <col min="16129" max="16129" width="65.33203125" style="31" customWidth="1"/>
    <col min="16130" max="16132" width="9.109375" style="31"/>
    <col min="16133" max="16133" width="14.44140625" style="31" customWidth="1"/>
    <col min="16134" max="16134" width="22.33203125" style="31" customWidth="1"/>
    <col min="16135" max="16384" width="9.109375" style="31"/>
  </cols>
  <sheetData>
    <row r="1" spans="1:7" x14ac:dyDescent="0.3">
      <c r="A1" s="1"/>
      <c r="B1" s="3"/>
      <c r="C1" s="2"/>
      <c r="D1" s="2"/>
      <c r="E1" s="2"/>
      <c r="F1" s="2"/>
    </row>
    <row r="2" spans="1:7" ht="15.6" x14ac:dyDescent="0.3">
      <c r="A2" s="115" t="s">
        <v>99</v>
      </c>
      <c r="B2" s="115"/>
      <c r="C2" s="115"/>
      <c r="D2" s="115"/>
      <c r="E2" s="115"/>
      <c r="F2" s="115"/>
    </row>
    <row r="3" spans="1:7" x14ac:dyDescent="0.3">
      <c r="A3" s="116"/>
      <c r="B3" s="116"/>
      <c r="C3" s="116"/>
      <c r="D3" s="116"/>
      <c r="E3" s="116"/>
      <c r="F3" s="116"/>
    </row>
    <row r="4" spans="1:7" x14ac:dyDescent="0.3">
      <c r="A4" s="119"/>
      <c r="B4" s="116"/>
      <c r="C4" s="116"/>
      <c r="D4" s="116"/>
      <c r="E4" s="116"/>
      <c r="F4" s="116"/>
    </row>
    <row r="5" spans="1:7" x14ac:dyDescent="0.3">
      <c r="A5" s="117" t="s">
        <v>1</v>
      </c>
      <c r="B5" s="117"/>
      <c r="C5" s="2"/>
      <c r="D5" s="2"/>
      <c r="E5" s="2"/>
      <c r="F5" s="2"/>
    </row>
    <row r="6" spans="1:7" x14ac:dyDescent="0.3">
      <c r="A6" s="4"/>
      <c r="B6" s="2" t="s">
        <v>217</v>
      </c>
      <c r="C6" s="2"/>
      <c r="D6" s="2"/>
      <c r="E6" s="2"/>
      <c r="F6" s="2"/>
    </row>
    <row r="7" spans="1:7" x14ac:dyDescent="0.3">
      <c r="A7" s="4"/>
      <c r="B7" s="2" t="s">
        <v>100</v>
      </c>
      <c r="C7" s="2"/>
      <c r="D7" s="2"/>
      <c r="E7" s="2"/>
      <c r="F7" s="2"/>
    </row>
    <row r="8" spans="1:7" x14ac:dyDescent="0.3">
      <c r="A8" s="4"/>
      <c r="B8" s="2" t="s">
        <v>101</v>
      </c>
      <c r="C8" s="2"/>
      <c r="D8" s="2"/>
      <c r="E8" s="2"/>
      <c r="F8" s="2"/>
    </row>
    <row r="9" spans="1:7" x14ac:dyDescent="0.3">
      <c r="A9" s="4"/>
      <c r="B9" s="2" t="s">
        <v>120</v>
      </c>
      <c r="C9" s="2"/>
      <c r="D9" s="2"/>
      <c r="E9" s="2"/>
      <c r="F9" s="2"/>
    </row>
    <row r="10" spans="1:7" x14ac:dyDescent="0.3">
      <c r="A10" s="118" t="s">
        <v>3</v>
      </c>
      <c r="B10" s="118"/>
      <c r="C10" s="5"/>
      <c r="D10" s="5"/>
      <c r="E10" s="5"/>
      <c r="F10" s="5"/>
    </row>
    <row r="11" spans="1:7" ht="27.6" x14ac:dyDescent="0.3">
      <c r="A11" s="6"/>
      <c r="B11" s="7" t="s">
        <v>4</v>
      </c>
      <c r="C11" s="7" t="s">
        <v>5</v>
      </c>
      <c r="D11" s="7" t="s">
        <v>6</v>
      </c>
      <c r="E11" s="7" t="s">
        <v>7</v>
      </c>
      <c r="F11" s="7" t="s">
        <v>8</v>
      </c>
      <c r="G11" s="83" t="s">
        <v>201</v>
      </c>
    </row>
    <row r="12" spans="1:7" x14ac:dyDescent="0.3">
      <c r="A12" s="8"/>
      <c r="B12" s="9" t="s">
        <v>9</v>
      </c>
      <c r="C12" s="9" t="s">
        <v>10</v>
      </c>
      <c r="D12" s="9" t="s">
        <v>11</v>
      </c>
      <c r="E12" s="9" t="s">
        <v>12</v>
      </c>
      <c r="F12" s="9" t="s">
        <v>141</v>
      </c>
      <c r="G12" s="83"/>
    </row>
    <row r="13" spans="1:7" x14ac:dyDescent="0.3">
      <c r="A13" s="120" t="s">
        <v>177</v>
      </c>
      <c r="B13" s="121"/>
      <c r="C13" s="121"/>
      <c r="D13" s="121"/>
      <c r="E13" s="122"/>
      <c r="F13" s="12">
        <f>SUM(F14+F28+F42+F56+F70+F84+F98+F112+F126)</f>
        <v>148090000</v>
      </c>
      <c r="G13" s="83"/>
    </row>
    <row r="14" spans="1:7" x14ac:dyDescent="0.3">
      <c r="A14" s="72" t="s">
        <v>155</v>
      </c>
      <c r="B14" s="123" t="s">
        <v>203</v>
      </c>
      <c r="C14" s="124"/>
      <c r="D14" s="124"/>
      <c r="E14" s="125"/>
      <c r="F14" s="12">
        <f>SUM(F15+F21+F24)</f>
        <v>16720000</v>
      </c>
      <c r="G14" s="83"/>
    </row>
    <row r="15" spans="1:7" x14ac:dyDescent="0.3">
      <c r="A15" s="10">
        <v>1</v>
      </c>
      <c r="B15" s="11" t="s">
        <v>15</v>
      </c>
      <c r="C15" s="12"/>
      <c r="D15" s="12"/>
      <c r="E15" s="12"/>
      <c r="F15" s="12">
        <f>SUM(F16+F17+F18+F19+F20)</f>
        <v>11690000</v>
      </c>
      <c r="G15" s="83"/>
    </row>
    <row r="16" spans="1:7" x14ac:dyDescent="0.3">
      <c r="A16" s="13" t="s">
        <v>16</v>
      </c>
      <c r="B16" s="14" t="s">
        <v>17</v>
      </c>
      <c r="C16" s="16">
        <v>500000</v>
      </c>
      <c r="D16" s="16">
        <v>6</v>
      </c>
      <c r="E16" s="16" t="s">
        <v>18</v>
      </c>
      <c r="F16" s="16">
        <f>C16*D16</f>
        <v>3000000</v>
      </c>
      <c r="G16" s="126" t="s">
        <v>229</v>
      </c>
    </row>
    <row r="17" spans="1:7" x14ac:dyDescent="0.3">
      <c r="A17" s="13" t="s">
        <v>19</v>
      </c>
      <c r="B17" s="14" t="s">
        <v>20</v>
      </c>
      <c r="C17" s="16">
        <v>350000</v>
      </c>
      <c r="D17" s="16">
        <v>6</v>
      </c>
      <c r="E17" s="16" t="s">
        <v>18</v>
      </c>
      <c r="F17" s="16">
        <f t="shared" ref="F17:F20" si="0">C17*D17</f>
        <v>2100000</v>
      </c>
      <c r="G17" s="128"/>
    </row>
    <row r="18" spans="1:7" x14ac:dyDescent="0.3">
      <c r="A18" s="13" t="s">
        <v>93</v>
      </c>
      <c r="B18" s="20" t="s">
        <v>240</v>
      </c>
      <c r="C18" s="16">
        <v>700000</v>
      </c>
      <c r="D18" s="16">
        <v>2</v>
      </c>
      <c r="E18" s="16" t="s">
        <v>51</v>
      </c>
      <c r="F18" s="16">
        <f t="shared" si="0"/>
        <v>1400000</v>
      </c>
      <c r="G18" s="126" t="s">
        <v>232</v>
      </c>
    </row>
    <row r="19" spans="1:7" ht="28.2" x14ac:dyDescent="0.3">
      <c r="A19" s="13" t="s">
        <v>94</v>
      </c>
      <c r="B19" s="21" t="s">
        <v>102</v>
      </c>
      <c r="C19" s="16">
        <v>250000</v>
      </c>
      <c r="D19" s="16">
        <v>15</v>
      </c>
      <c r="E19" s="16"/>
      <c r="F19" s="16">
        <f t="shared" si="0"/>
        <v>3750000</v>
      </c>
      <c r="G19" s="127"/>
    </row>
    <row r="20" spans="1:7" ht="28.2" x14ac:dyDescent="0.3">
      <c r="A20" s="13" t="s">
        <v>95</v>
      </c>
      <c r="B20" s="21" t="s">
        <v>144</v>
      </c>
      <c r="C20" s="16">
        <v>80000</v>
      </c>
      <c r="D20" s="16">
        <v>18</v>
      </c>
      <c r="E20" s="16"/>
      <c r="F20" s="16">
        <f t="shared" si="0"/>
        <v>1440000</v>
      </c>
      <c r="G20" s="128"/>
    </row>
    <row r="21" spans="1:7" x14ac:dyDescent="0.3">
      <c r="A21" s="17" t="s">
        <v>96</v>
      </c>
      <c r="B21" s="18" t="s">
        <v>26</v>
      </c>
      <c r="C21" s="12"/>
      <c r="D21" s="12"/>
      <c r="E21" s="12"/>
      <c r="F21" s="12">
        <f>SUM(F22:F23)</f>
        <v>1870000</v>
      </c>
      <c r="G21" s="83"/>
    </row>
    <row r="22" spans="1:7" ht="28.2" x14ac:dyDescent="0.3">
      <c r="A22" s="13" t="s">
        <v>23</v>
      </c>
      <c r="B22" s="21" t="s">
        <v>143</v>
      </c>
      <c r="C22" s="16">
        <v>35000</v>
      </c>
      <c r="D22" s="16">
        <v>42</v>
      </c>
      <c r="E22" s="16" t="s">
        <v>28</v>
      </c>
      <c r="F22" s="16">
        <f>C22*D22</f>
        <v>1470000</v>
      </c>
      <c r="G22" s="126" t="s">
        <v>229</v>
      </c>
    </row>
    <row r="23" spans="1:7" x14ac:dyDescent="0.3">
      <c r="A23" s="13" t="s">
        <v>24</v>
      </c>
      <c r="B23" s="14" t="s">
        <v>30</v>
      </c>
      <c r="C23" s="16">
        <v>10000</v>
      </c>
      <c r="D23" s="16">
        <v>40</v>
      </c>
      <c r="E23" s="16" t="s">
        <v>28</v>
      </c>
      <c r="F23" s="16">
        <f>C23*D23</f>
        <v>400000</v>
      </c>
      <c r="G23" s="127"/>
    </row>
    <row r="24" spans="1:7" x14ac:dyDescent="0.3">
      <c r="A24" s="17" t="s">
        <v>25</v>
      </c>
      <c r="B24" s="18" t="s">
        <v>35</v>
      </c>
      <c r="C24" s="16"/>
      <c r="D24" s="22"/>
      <c r="E24" s="16"/>
      <c r="F24" s="12">
        <f>SUM(F25:F27)</f>
        <v>3160000</v>
      </c>
      <c r="G24" s="127"/>
    </row>
    <row r="25" spans="1:7" s="25" customFormat="1" ht="27.6" x14ac:dyDescent="0.25">
      <c r="A25" s="23" t="s">
        <v>27</v>
      </c>
      <c r="B25" s="20" t="s">
        <v>195</v>
      </c>
      <c r="C25" s="16">
        <v>10000</v>
      </c>
      <c r="D25" s="62" t="s">
        <v>103</v>
      </c>
      <c r="E25" s="16"/>
      <c r="F25" s="16">
        <f>C25*D25</f>
        <v>2460000</v>
      </c>
      <c r="G25" s="127"/>
    </row>
    <row r="26" spans="1:7" s="25" customFormat="1" ht="13.8" x14ac:dyDescent="0.25">
      <c r="A26" s="23" t="s">
        <v>29</v>
      </c>
      <c r="B26" s="14" t="s">
        <v>202</v>
      </c>
      <c r="C26" s="16">
        <v>50000</v>
      </c>
      <c r="D26" s="24">
        <v>6</v>
      </c>
      <c r="E26" s="16" t="s">
        <v>38</v>
      </c>
      <c r="F26" s="16">
        <f t="shared" ref="F26:F27" si="1">C26*D26</f>
        <v>300000</v>
      </c>
      <c r="G26" s="127"/>
    </row>
    <row r="27" spans="1:7" x14ac:dyDescent="0.3">
      <c r="A27" s="27" t="s">
        <v>97</v>
      </c>
      <c r="B27" s="16" t="s">
        <v>118</v>
      </c>
      <c r="C27" s="16">
        <v>10000</v>
      </c>
      <c r="D27" s="16">
        <v>40</v>
      </c>
      <c r="E27" s="16" t="s">
        <v>42</v>
      </c>
      <c r="F27" s="16">
        <f t="shared" si="1"/>
        <v>400000</v>
      </c>
      <c r="G27" s="128"/>
    </row>
    <row r="28" spans="1:7" x14ac:dyDescent="0.3">
      <c r="A28" s="71" t="s">
        <v>156</v>
      </c>
      <c r="B28" s="123" t="s">
        <v>204</v>
      </c>
      <c r="C28" s="124"/>
      <c r="D28" s="124"/>
      <c r="E28" s="125"/>
      <c r="F28" s="12">
        <f>SUM(F29+F35+F38)</f>
        <v>17120000</v>
      </c>
      <c r="G28" s="83"/>
    </row>
    <row r="29" spans="1:7" x14ac:dyDescent="0.3">
      <c r="A29" s="10">
        <v>1</v>
      </c>
      <c r="B29" s="11" t="s">
        <v>15</v>
      </c>
      <c r="C29" s="12"/>
      <c r="D29" s="12"/>
      <c r="E29" s="12"/>
      <c r="F29" s="12">
        <f>SUM(F30+F31+F32+F33+F34)</f>
        <v>12090000</v>
      </c>
      <c r="G29" s="83"/>
    </row>
    <row r="30" spans="1:7" x14ac:dyDescent="0.3">
      <c r="A30" s="13" t="s">
        <v>16</v>
      </c>
      <c r="B30" s="14" t="s">
        <v>17</v>
      </c>
      <c r="C30" s="16">
        <v>500000</v>
      </c>
      <c r="D30" s="16">
        <v>6</v>
      </c>
      <c r="E30" s="16" t="s">
        <v>18</v>
      </c>
      <c r="F30" s="16">
        <f>C30*D30</f>
        <v>3000000</v>
      </c>
      <c r="G30" s="126" t="s">
        <v>229</v>
      </c>
    </row>
    <row r="31" spans="1:7" x14ac:dyDescent="0.3">
      <c r="A31" s="13" t="s">
        <v>19</v>
      </c>
      <c r="B31" s="14" t="s">
        <v>20</v>
      </c>
      <c r="C31" s="16">
        <v>350000</v>
      </c>
      <c r="D31" s="16">
        <v>6</v>
      </c>
      <c r="E31" s="16" t="s">
        <v>18</v>
      </c>
      <c r="F31" s="16">
        <f t="shared" ref="F31:F34" si="2">C31*D31</f>
        <v>2100000</v>
      </c>
      <c r="G31" s="128"/>
    </row>
    <row r="32" spans="1:7" x14ac:dyDescent="0.3">
      <c r="A32" s="13" t="s">
        <v>93</v>
      </c>
      <c r="B32" s="20" t="s">
        <v>171</v>
      </c>
      <c r="C32" s="16">
        <v>900000</v>
      </c>
      <c r="D32" s="16">
        <v>2</v>
      </c>
      <c r="E32" s="16" t="s">
        <v>51</v>
      </c>
      <c r="F32" s="16">
        <f t="shared" si="2"/>
        <v>1800000</v>
      </c>
      <c r="G32" s="126" t="s">
        <v>232</v>
      </c>
    </row>
    <row r="33" spans="1:7" ht="28.2" x14ac:dyDescent="0.3">
      <c r="A33" s="13" t="s">
        <v>94</v>
      </c>
      <c r="B33" s="21" t="s">
        <v>102</v>
      </c>
      <c r="C33" s="16">
        <v>250000</v>
      </c>
      <c r="D33" s="16">
        <v>15</v>
      </c>
      <c r="E33" s="16"/>
      <c r="F33" s="16">
        <f t="shared" si="2"/>
        <v>3750000</v>
      </c>
      <c r="G33" s="127"/>
    </row>
    <row r="34" spans="1:7" ht="28.2" x14ac:dyDescent="0.3">
      <c r="A34" s="13" t="s">
        <v>95</v>
      </c>
      <c r="B34" s="21" t="s">
        <v>144</v>
      </c>
      <c r="C34" s="16">
        <v>80000</v>
      </c>
      <c r="D34" s="16">
        <v>18</v>
      </c>
      <c r="E34" s="16"/>
      <c r="F34" s="16">
        <f t="shared" si="2"/>
        <v>1440000</v>
      </c>
      <c r="G34" s="128"/>
    </row>
    <row r="35" spans="1:7" x14ac:dyDescent="0.3">
      <c r="A35" s="17" t="s">
        <v>96</v>
      </c>
      <c r="B35" s="18" t="s">
        <v>26</v>
      </c>
      <c r="C35" s="12"/>
      <c r="D35" s="12"/>
      <c r="E35" s="12"/>
      <c r="F35" s="12">
        <f>SUM(F36:F37)</f>
        <v>1870000</v>
      </c>
      <c r="G35" s="126" t="s">
        <v>229</v>
      </c>
    </row>
    <row r="36" spans="1:7" ht="28.2" x14ac:dyDescent="0.3">
      <c r="A36" s="13" t="s">
        <v>23</v>
      </c>
      <c r="B36" s="21" t="s">
        <v>143</v>
      </c>
      <c r="C36" s="16">
        <v>35000</v>
      </c>
      <c r="D36" s="16">
        <v>42</v>
      </c>
      <c r="E36" s="16" t="s">
        <v>28</v>
      </c>
      <c r="F36" s="16">
        <f>C36*D36</f>
        <v>1470000</v>
      </c>
      <c r="G36" s="127"/>
    </row>
    <row r="37" spans="1:7" x14ac:dyDescent="0.3">
      <c r="A37" s="13" t="s">
        <v>24</v>
      </c>
      <c r="B37" s="14" t="s">
        <v>30</v>
      </c>
      <c r="C37" s="16">
        <v>10000</v>
      </c>
      <c r="D37" s="16">
        <v>40</v>
      </c>
      <c r="E37" s="16" t="s">
        <v>28</v>
      </c>
      <c r="F37" s="16">
        <f>C37*D37</f>
        <v>400000</v>
      </c>
      <c r="G37" s="127"/>
    </row>
    <row r="38" spans="1:7" x14ac:dyDescent="0.3">
      <c r="A38" s="17" t="s">
        <v>25</v>
      </c>
      <c r="B38" s="18" t="s">
        <v>35</v>
      </c>
      <c r="C38" s="16"/>
      <c r="D38" s="22"/>
      <c r="E38" s="16"/>
      <c r="F38" s="12">
        <f>SUM(F39:F41)</f>
        <v>3160000</v>
      </c>
      <c r="G38" s="127"/>
    </row>
    <row r="39" spans="1:7" s="25" customFormat="1" ht="27.6" x14ac:dyDescent="0.25">
      <c r="A39" s="23" t="s">
        <v>27</v>
      </c>
      <c r="B39" s="20" t="s">
        <v>195</v>
      </c>
      <c r="C39" s="16">
        <v>10000</v>
      </c>
      <c r="D39" s="62" t="s">
        <v>103</v>
      </c>
      <c r="E39" s="16"/>
      <c r="F39" s="16">
        <f>C39*D39</f>
        <v>2460000</v>
      </c>
      <c r="G39" s="127"/>
    </row>
    <row r="40" spans="1:7" s="25" customFormat="1" ht="13.8" x14ac:dyDescent="0.25">
      <c r="A40" s="23" t="s">
        <v>29</v>
      </c>
      <c r="B40" s="14" t="s">
        <v>202</v>
      </c>
      <c r="C40" s="16">
        <v>50000</v>
      </c>
      <c r="D40" s="24">
        <v>6</v>
      </c>
      <c r="E40" s="16" t="s">
        <v>38</v>
      </c>
      <c r="F40" s="16">
        <f t="shared" ref="F40:F41" si="3">C40*D40</f>
        <v>300000</v>
      </c>
      <c r="G40" s="127"/>
    </row>
    <row r="41" spans="1:7" x14ac:dyDescent="0.3">
      <c r="A41" s="27" t="s">
        <v>97</v>
      </c>
      <c r="B41" s="16" t="s">
        <v>118</v>
      </c>
      <c r="C41" s="16">
        <v>10000</v>
      </c>
      <c r="D41" s="16">
        <v>40</v>
      </c>
      <c r="E41" s="16" t="s">
        <v>42</v>
      </c>
      <c r="F41" s="16">
        <f t="shared" si="3"/>
        <v>400000</v>
      </c>
      <c r="G41" s="128"/>
    </row>
    <row r="42" spans="1:7" x14ac:dyDescent="0.3">
      <c r="A42" s="71" t="s">
        <v>157</v>
      </c>
      <c r="B42" s="123" t="s">
        <v>205</v>
      </c>
      <c r="C42" s="124"/>
      <c r="D42" s="124"/>
      <c r="E42" s="125"/>
      <c r="F42" s="12">
        <f>SUM(F43+F49+F52)</f>
        <v>17120000</v>
      </c>
      <c r="G42" s="83"/>
    </row>
    <row r="43" spans="1:7" x14ac:dyDescent="0.3">
      <c r="A43" s="10">
        <v>1</v>
      </c>
      <c r="B43" s="11" t="s">
        <v>15</v>
      </c>
      <c r="C43" s="12"/>
      <c r="D43" s="12"/>
      <c r="E43" s="12"/>
      <c r="F43" s="12">
        <f>SUM(F44+F45+F46+F47+F48)</f>
        <v>12090000</v>
      </c>
      <c r="G43" s="83"/>
    </row>
    <row r="44" spans="1:7" x14ac:dyDescent="0.3">
      <c r="A44" s="13" t="s">
        <v>16</v>
      </c>
      <c r="B44" s="14" t="s">
        <v>17</v>
      </c>
      <c r="C44" s="16">
        <v>500000</v>
      </c>
      <c r="D44" s="16">
        <v>6</v>
      </c>
      <c r="E44" s="16" t="s">
        <v>18</v>
      </c>
      <c r="F44" s="16">
        <f>C44*D44</f>
        <v>3000000</v>
      </c>
      <c r="G44" s="126" t="s">
        <v>229</v>
      </c>
    </row>
    <row r="45" spans="1:7" x14ac:dyDescent="0.3">
      <c r="A45" s="13" t="s">
        <v>19</v>
      </c>
      <c r="B45" s="14" t="s">
        <v>20</v>
      </c>
      <c r="C45" s="16">
        <v>350000</v>
      </c>
      <c r="D45" s="16">
        <v>6</v>
      </c>
      <c r="E45" s="16" t="s">
        <v>18</v>
      </c>
      <c r="F45" s="16">
        <f t="shared" ref="F45:F48" si="4">C45*D45</f>
        <v>2100000</v>
      </c>
      <c r="G45" s="128"/>
    </row>
    <row r="46" spans="1:7" x14ac:dyDescent="0.3">
      <c r="A46" s="13" t="s">
        <v>93</v>
      </c>
      <c r="B46" s="20" t="s">
        <v>241</v>
      </c>
      <c r="C46" s="16">
        <v>900000</v>
      </c>
      <c r="D46" s="16">
        <v>2</v>
      </c>
      <c r="E46" s="16" t="s">
        <v>51</v>
      </c>
      <c r="F46" s="16">
        <f t="shared" si="4"/>
        <v>1800000</v>
      </c>
      <c r="G46" s="126" t="s">
        <v>232</v>
      </c>
    </row>
    <row r="47" spans="1:7" ht="28.2" x14ac:dyDescent="0.3">
      <c r="A47" s="13" t="s">
        <v>94</v>
      </c>
      <c r="B47" s="21" t="s">
        <v>102</v>
      </c>
      <c r="C47" s="16">
        <v>250000</v>
      </c>
      <c r="D47" s="16">
        <v>15</v>
      </c>
      <c r="E47" s="16"/>
      <c r="F47" s="16">
        <f t="shared" si="4"/>
        <v>3750000</v>
      </c>
      <c r="G47" s="127"/>
    </row>
    <row r="48" spans="1:7" ht="28.2" x14ac:dyDescent="0.3">
      <c r="A48" s="13" t="s">
        <v>95</v>
      </c>
      <c r="B48" s="21" t="s">
        <v>144</v>
      </c>
      <c r="C48" s="16">
        <v>80000</v>
      </c>
      <c r="D48" s="16">
        <v>18</v>
      </c>
      <c r="E48" s="16"/>
      <c r="F48" s="16">
        <f t="shared" si="4"/>
        <v>1440000</v>
      </c>
      <c r="G48" s="128"/>
    </row>
    <row r="49" spans="1:7" x14ac:dyDescent="0.3">
      <c r="A49" s="17" t="s">
        <v>96</v>
      </c>
      <c r="B49" s="18" t="s">
        <v>26</v>
      </c>
      <c r="C49" s="12"/>
      <c r="D49" s="12"/>
      <c r="E49" s="12"/>
      <c r="F49" s="12">
        <f>SUM(F50:F51)</f>
        <v>1870000</v>
      </c>
      <c r="G49" s="126" t="s">
        <v>229</v>
      </c>
    </row>
    <row r="50" spans="1:7" ht="28.2" x14ac:dyDescent="0.3">
      <c r="A50" s="13" t="s">
        <v>23</v>
      </c>
      <c r="B50" s="21" t="s">
        <v>143</v>
      </c>
      <c r="C50" s="16">
        <v>35000</v>
      </c>
      <c r="D50" s="16">
        <v>42</v>
      </c>
      <c r="E50" s="16" t="s">
        <v>28</v>
      </c>
      <c r="F50" s="16">
        <f>C50*D50</f>
        <v>1470000</v>
      </c>
      <c r="G50" s="127"/>
    </row>
    <row r="51" spans="1:7" x14ac:dyDescent="0.3">
      <c r="A51" s="13" t="s">
        <v>24</v>
      </c>
      <c r="B51" s="14" t="s">
        <v>30</v>
      </c>
      <c r="C51" s="16">
        <v>10000</v>
      </c>
      <c r="D51" s="16">
        <v>40</v>
      </c>
      <c r="E51" s="16" t="s">
        <v>28</v>
      </c>
      <c r="F51" s="16">
        <f>C51*D51</f>
        <v>400000</v>
      </c>
      <c r="G51" s="127"/>
    </row>
    <row r="52" spans="1:7" x14ac:dyDescent="0.3">
      <c r="A52" s="17" t="s">
        <v>25</v>
      </c>
      <c r="B52" s="18" t="s">
        <v>35</v>
      </c>
      <c r="C52" s="16"/>
      <c r="D52" s="22"/>
      <c r="E52" s="16"/>
      <c r="F52" s="12">
        <f>SUM(F53:F55)</f>
        <v>3160000</v>
      </c>
      <c r="G52" s="127"/>
    </row>
    <row r="53" spans="1:7" s="25" customFormat="1" ht="27.6" x14ac:dyDescent="0.25">
      <c r="A53" s="23" t="s">
        <v>27</v>
      </c>
      <c r="B53" s="20" t="s">
        <v>195</v>
      </c>
      <c r="C53" s="16">
        <v>10000</v>
      </c>
      <c r="D53" s="62" t="s">
        <v>103</v>
      </c>
      <c r="E53" s="16"/>
      <c r="F53" s="16">
        <f>C53*D53</f>
        <v>2460000</v>
      </c>
      <c r="G53" s="127"/>
    </row>
    <row r="54" spans="1:7" s="25" customFormat="1" ht="13.8" x14ac:dyDescent="0.25">
      <c r="A54" s="23" t="s">
        <v>29</v>
      </c>
      <c r="B54" s="14" t="s">
        <v>202</v>
      </c>
      <c r="C54" s="16">
        <v>50000</v>
      </c>
      <c r="D54" s="24">
        <v>6</v>
      </c>
      <c r="E54" s="16" t="s">
        <v>38</v>
      </c>
      <c r="F54" s="16">
        <f t="shared" ref="F54:F55" si="5">C54*D54</f>
        <v>300000</v>
      </c>
      <c r="G54" s="127"/>
    </row>
    <row r="55" spans="1:7" x14ac:dyDescent="0.3">
      <c r="A55" s="27" t="s">
        <v>97</v>
      </c>
      <c r="B55" s="16" t="s">
        <v>118</v>
      </c>
      <c r="C55" s="16">
        <v>10000</v>
      </c>
      <c r="D55" s="16">
        <v>40</v>
      </c>
      <c r="E55" s="16" t="s">
        <v>42</v>
      </c>
      <c r="F55" s="16">
        <f t="shared" si="5"/>
        <v>400000</v>
      </c>
      <c r="G55" s="128"/>
    </row>
    <row r="56" spans="1:7" x14ac:dyDescent="0.3">
      <c r="A56" s="87" t="s">
        <v>158</v>
      </c>
      <c r="B56" s="123" t="s">
        <v>206</v>
      </c>
      <c r="C56" s="124"/>
      <c r="D56" s="124"/>
      <c r="E56" s="125"/>
      <c r="F56" s="12">
        <f>SUM(F57+F63+F66)</f>
        <v>17520000</v>
      </c>
      <c r="G56" s="83"/>
    </row>
    <row r="57" spans="1:7" x14ac:dyDescent="0.3">
      <c r="A57" s="10">
        <v>1</v>
      </c>
      <c r="B57" s="11" t="s">
        <v>15</v>
      </c>
      <c r="C57" s="12"/>
      <c r="D57" s="12"/>
      <c r="E57" s="12"/>
      <c r="F57" s="12">
        <f>SUM(F58+F59+F60+F61+F62)</f>
        <v>12490000</v>
      </c>
      <c r="G57" s="83"/>
    </row>
    <row r="58" spans="1:7" x14ac:dyDescent="0.3">
      <c r="A58" s="13" t="s">
        <v>16</v>
      </c>
      <c r="B58" s="14" t="s">
        <v>17</v>
      </c>
      <c r="C58" s="16">
        <v>500000</v>
      </c>
      <c r="D58" s="16">
        <v>6</v>
      </c>
      <c r="E58" s="16" t="s">
        <v>18</v>
      </c>
      <c r="F58" s="16">
        <f>C58*D58</f>
        <v>3000000</v>
      </c>
      <c r="G58" s="126" t="s">
        <v>229</v>
      </c>
    </row>
    <row r="59" spans="1:7" x14ac:dyDescent="0.3">
      <c r="A59" s="13" t="s">
        <v>19</v>
      </c>
      <c r="B59" s="14" t="s">
        <v>20</v>
      </c>
      <c r="C59" s="16">
        <v>350000</v>
      </c>
      <c r="D59" s="16">
        <v>6</v>
      </c>
      <c r="E59" s="16" t="s">
        <v>18</v>
      </c>
      <c r="F59" s="16">
        <f t="shared" ref="F59:F62" si="6">C59*D59</f>
        <v>2100000</v>
      </c>
      <c r="G59" s="128"/>
    </row>
    <row r="60" spans="1:7" x14ac:dyDescent="0.3">
      <c r="A60" s="13" t="s">
        <v>93</v>
      </c>
      <c r="B60" s="20" t="s">
        <v>242</v>
      </c>
      <c r="C60" s="16">
        <v>1100000</v>
      </c>
      <c r="D60" s="16">
        <v>2</v>
      </c>
      <c r="E60" s="16" t="s">
        <v>51</v>
      </c>
      <c r="F60" s="16">
        <f t="shared" si="6"/>
        <v>2200000</v>
      </c>
      <c r="G60" s="126" t="s">
        <v>232</v>
      </c>
    </row>
    <row r="61" spans="1:7" ht="28.2" x14ac:dyDescent="0.3">
      <c r="A61" s="13" t="s">
        <v>94</v>
      </c>
      <c r="B61" s="21" t="s">
        <v>102</v>
      </c>
      <c r="C61" s="16">
        <v>250000</v>
      </c>
      <c r="D61" s="16">
        <v>15</v>
      </c>
      <c r="E61" s="16"/>
      <c r="F61" s="16">
        <f t="shared" si="6"/>
        <v>3750000</v>
      </c>
      <c r="G61" s="127"/>
    </row>
    <row r="62" spans="1:7" ht="28.2" x14ac:dyDescent="0.3">
      <c r="A62" s="13" t="s">
        <v>95</v>
      </c>
      <c r="B62" s="21" t="s">
        <v>144</v>
      </c>
      <c r="C62" s="16">
        <v>80000</v>
      </c>
      <c r="D62" s="16">
        <v>18</v>
      </c>
      <c r="E62" s="16"/>
      <c r="F62" s="16">
        <f t="shared" si="6"/>
        <v>1440000</v>
      </c>
      <c r="G62" s="128"/>
    </row>
    <row r="63" spans="1:7" x14ac:dyDescent="0.3">
      <c r="A63" s="17" t="s">
        <v>96</v>
      </c>
      <c r="B63" s="18" t="s">
        <v>26</v>
      </c>
      <c r="C63" s="12"/>
      <c r="D63" s="12"/>
      <c r="E63" s="12"/>
      <c r="F63" s="12">
        <f>SUM(F64:F65)</f>
        <v>1870000</v>
      </c>
      <c r="G63" s="126" t="s">
        <v>229</v>
      </c>
    </row>
    <row r="64" spans="1:7" ht="28.2" x14ac:dyDescent="0.3">
      <c r="A64" s="13" t="s">
        <v>23</v>
      </c>
      <c r="B64" s="21" t="s">
        <v>143</v>
      </c>
      <c r="C64" s="16">
        <v>35000</v>
      </c>
      <c r="D64" s="16">
        <v>42</v>
      </c>
      <c r="E64" s="16" t="s">
        <v>28</v>
      </c>
      <c r="F64" s="16">
        <f>C64*D64</f>
        <v>1470000</v>
      </c>
      <c r="G64" s="127"/>
    </row>
    <row r="65" spans="1:7" x14ac:dyDescent="0.3">
      <c r="A65" s="13" t="s">
        <v>24</v>
      </c>
      <c r="B65" s="14" t="s">
        <v>30</v>
      </c>
      <c r="C65" s="16">
        <v>10000</v>
      </c>
      <c r="D65" s="16">
        <v>40</v>
      </c>
      <c r="E65" s="16" t="s">
        <v>28</v>
      </c>
      <c r="F65" s="16">
        <f>C65*D65</f>
        <v>400000</v>
      </c>
      <c r="G65" s="127"/>
    </row>
    <row r="66" spans="1:7" x14ac:dyDescent="0.3">
      <c r="A66" s="17" t="s">
        <v>25</v>
      </c>
      <c r="B66" s="18" t="s">
        <v>35</v>
      </c>
      <c r="C66" s="16"/>
      <c r="D66" s="22"/>
      <c r="E66" s="16"/>
      <c r="F66" s="12">
        <f>SUM(F67:F69)</f>
        <v>3160000</v>
      </c>
      <c r="G66" s="127"/>
    </row>
    <row r="67" spans="1:7" s="25" customFormat="1" ht="27.6" x14ac:dyDescent="0.25">
      <c r="A67" s="23" t="s">
        <v>27</v>
      </c>
      <c r="B67" s="20" t="s">
        <v>195</v>
      </c>
      <c r="C67" s="16">
        <v>10000</v>
      </c>
      <c r="D67" s="62" t="s">
        <v>103</v>
      </c>
      <c r="E67" s="16"/>
      <c r="F67" s="16">
        <f>C67*D67</f>
        <v>2460000</v>
      </c>
      <c r="G67" s="127"/>
    </row>
    <row r="68" spans="1:7" s="25" customFormat="1" ht="13.8" x14ac:dyDescent="0.25">
      <c r="A68" s="23" t="s">
        <v>29</v>
      </c>
      <c r="B68" s="14" t="s">
        <v>202</v>
      </c>
      <c r="C68" s="16">
        <v>50000</v>
      </c>
      <c r="D68" s="24">
        <v>6</v>
      </c>
      <c r="E68" s="16" t="s">
        <v>38</v>
      </c>
      <c r="F68" s="16">
        <f t="shared" ref="F68:F69" si="7">C68*D68</f>
        <v>300000</v>
      </c>
      <c r="G68" s="127"/>
    </row>
    <row r="69" spans="1:7" x14ac:dyDescent="0.3">
      <c r="A69" s="27" t="s">
        <v>97</v>
      </c>
      <c r="B69" s="16" t="s">
        <v>118</v>
      </c>
      <c r="C69" s="16">
        <v>10000</v>
      </c>
      <c r="D69" s="16">
        <v>40</v>
      </c>
      <c r="E69" s="16" t="s">
        <v>42</v>
      </c>
      <c r="F69" s="16">
        <f t="shared" si="7"/>
        <v>400000</v>
      </c>
      <c r="G69" s="128"/>
    </row>
    <row r="70" spans="1:7" x14ac:dyDescent="0.3">
      <c r="A70" s="87" t="s">
        <v>159</v>
      </c>
      <c r="B70" s="123" t="s">
        <v>207</v>
      </c>
      <c r="C70" s="124"/>
      <c r="D70" s="124"/>
      <c r="E70" s="125"/>
      <c r="F70" s="12">
        <f>SUM(F71+F77+F80)</f>
        <v>16720000</v>
      </c>
      <c r="G70" s="83"/>
    </row>
    <row r="71" spans="1:7" x14ac:dyDescent="0.3">
      <c r="A71" s="10">
        <v>1</v>
      </c>
      <c r="B71" s="11" t="s">
        <v>15</v>
      </c>
      <c r="C71" s="12"/>
      <c r="D71" s="12"/>
      <c r="E71" s="12"/>
      <c r="F71" s="12">
        <f>SUM(F72+F73+F74+F75+F76)</f>
        <v>11690000</v>
      </c>
      <c r="G71" s="83"/>
    </row>
    <row r="72" spans="1:7" x14ac:dyDescent="0.3">
      <c r="A72" s="13" t="s">
        <v>16</v>
      </c>
      <c r="B72" s="14" t="s">
        <v>17</v>
      </c>
      <c r="C72" s="16">
        <v>500000</v>
      </c>
      <c r="D72" s="16">
        <v>6</v>
      </c>
      <c r="E72" s="16" t="s">
        <v>18</v>
      </c>
      <c r="F72" s="16">
        <f>C72*D72</f>
        <v>3000000</v>
      </c>
      <c r="G72" s="126" t="s">
        <v>229</v>
      </c>
    </row>
    <row r="73" spans="1:7" x14ac:dyDescent="0.3">
      <c r="A73" s="13" t="s">
        <v>19</v>
      </c>
      <c r="B73" s="14" t="s">
        <v>20</v>
      </c>
      <c r="C73" s="16">
        <v>350000</v>
      </c>
      <c r="D73" s="16">
        <v>6</v>
      </c>
      <c r="E73" s="16" t="s">
        <v>18</v>
      </c>
      <c r="F73" s="16">
        <f t="shared" ref="F73:F76" si="8">C73*D73</f>
        <v>2100000</v>
      </c>
      <c r="G73" s="128"/>
    </row>
    <row r="74" spans="1:7" x14ac:dyDescent="0.3">
      <c r="A74" s="13" t="s">
        <v>93</v>
      </c>
      <c r="B74" s="20" t="s">
        <v>240</v>
      </c>
      <c r="C74" s="16">
        <v>700000</v>
      </c>
      <c r="D74" s="16">
        <v>2</v>
      </c>
      <c r="E74" s="16" t="s">
        <v>51</v>
      </c>
      <c r="F74" s="16">
        <f t="shared" si="8"/>
        <v>1400000</v>
      </c>
      <c r="G74" s="126" t="s">
        <v>232</v>
      </c>
    </row>
    <row r="75" spans="1:7" ht="28.2" x14ac:dyDescent="0.3">
      <c r="A75" s="13" t="s">
        <v>94</v>
      </c>
      <c r="B75" s="21" t="s">
        <v>102</v>
      </c>
      <c r="C75" s="16">
        <v>250000</v>
      </c>
      <c r="D75" s="16">
        <v>15</v>
      </c>
      <c r="E75" s="16"/>
      <c r="F75" s="16">
        <f t="shared" si="8"/>
        <v>3750000</v>
      </c>
      <c r="G75" s="127"/>
    </row>
    <row r="76" spans="1:7" ht="28.2" x14ac:dyDescent="0.3">
      <c r="A76" s="13" t="s">
        <v>95</v>
      </c>
      <c r="B76" s="21" t="s">
        <v>144</v>
      </c>
      <c r="C76" s="16">
        <v>80000</v>
      </c>
      <c r="D76" s="16">
        <v>18</v>
      </c>
      <c r="E76" s="16"/>
      <c r="F76" s="16">
        <f t="shared" si="8"/>
        <v>1440000</v>
      </c>
      <c r="G76" s="128"/>
    </row>
    <row r="77" spans="1:7" x14ac:dyDescent="0.3">
      <c r="A77" s="17" t="s">
        <v>96</v>
      </c>
      <c r="B77" s="18" t="s">
        <v>26</v>
      </c>
      <c r="C77" s="12"/>
      <c r="D77" s="12"/>
      <c r="E77" s="12"/>
      <c r="F77" s="12">
        <f>SUM(F78:F79)</f>
        <v>1870000</v>
      </c>
      <c r="G77" s="126" t="s">
        <v>229</v>
      </c>
    </row>
    <row r="78" spans="1:7" ht="28.2" x14ac:dyDescent="0.3">
      <c r="A78" s="13" t="s">
        <v>23</v>
      </c>
      <c r="B78" s="21" t="s">
        <v>143</v>
      </c>
      <c r="C78" s="16">
        <v>35000</v>
      </c>
      <c r="D78" s="16">
        <v>42</v>
      </c>
      <c r="E78" s="16" t="s">
        <v>28</v>
      </c>
      <c r="F78" s="16">
        <f>C78*D78</f>
        <v>1470000</v>
      </c>
      <c r="G78" s="127"/>
    </row>
    <row r="79" spans="1:7" x14ac:dyDescent="0.3">
      <c r="A79" s="13" t="s">
        <v>24</v>
      </c>
      <c r="B79" s="14" t="s">
        <v>30</v>
      </c>
      <c r="C79" s="16">
        <v>10000</v>
      </c>
      <c r="D79" s="16">
        <v>40</v>
      </c>
      <c r="E79" s="16" t="s">
        <v>28</v>
      </c>
      <c r="F79" s="16">
        <f>C79*D79</f>
        <v>400000</v>
      </c>
      <c r="G79" s="127"/>
    </row>
    <row r="80" spans="1:7" x14ac:dyDescent="0.3">
      <c r="A80" s="17" t="s">
        <v>25</v>
      </c>
      <c r="B80" s="18" t="s">
        <v>35</v>
      </c>
      <c r="C80" s="16"/>
      <c r="D80" s="22"/>
      <c r="E80" s="16"/>
      <c r="F80" s="12">
        <f>SUM(F81:F83)</f>
        <v>3160000</v>
      </c>
      <c r="G80" s="127"/>
    </row>
    <row r="81" spans="1:7" s="25" customFormat="1" ht="27.6" x14ac:dyDescent="0.25">
      <c r="A81" s="23" t="s">
        <v>27</v>
      </c>
      <c r="B81" s="20" t="s">
        <v>195</v>
      </c>
      <c r="C81" s="16">
        <v>10000</v>
      </c>
      <c r="D81" s="62" t="s">
        <v>103</v>
      </c>
      <c r="E81" s="16"/>
      <c r="F81" s="16">
        <f>C81*D81</f>
        <v>2460000</v>
      </c>
      <c r="G81" s="127"/>
    </row>
    <row r="82" spans="1:7" s="25" customFormat="1" ht="13.8" x14ac:dyDescent="0.25">
      <c r="A82" s="23" t="s">
        <v>29</v>
      </c>
      <c r="B82" s="14" t="s">
        <v>202</v>
      </c>
      <c r="C82" s="16">
        <v>50000</v>
      </c>
      <c r="D82" s="24">
        <v>6</v>
      </c>
      <c r="E82" s="16" t="s">
        <v>38</v>
      </c>
      <c r="F82" s="16">
        <f t="shared" ref="F82:F83" si="9">C82*D82</f>
        <v>300000</v>
      </c>
      <c r="G82" s="127"/>
    </row>
    <row r="83" spans="1:7" x14ac:dyDescent="0.3">
      <c r="A83" s="27" t="s">
        <v>97</v>
      </c>
      <c r="B83" s="16" t="s">
        <v>118</v>
      </c>
      <c r="C83" s="16">
        <v>10000</v>
      </c>
      <c r="D83" s="16">
        <v>40</v>
      </c>
      <c r="E83" s="16" t="s">
        <v>42</v>
      </c>
      <c r="F83" s="16">
        <f t="shared" si="9"/>
        <v>400000</v>
      </c>
      <c r="G83" s="128"/>
    </row>
    <row r="84" spans="1:7" x14ac:dyDescent="0.3">
      <c r="A84" s="87" t="s">
        <v>160</v>
      </c>
      <c r="B84" s="123" t="s">
        <v>208</v>
      </c>
      <c r="C84" s="124"/>
      <c r="D84" s="124"/>
      <c r="E84" s="125"/>
      <c r="F84" s="12">
        <f>SUM(F85+F91+F94)</f>
        <v>17120000</v>
      </c>
      <c r="G84" s="83"/>
    </row>
    <row r="85" spans="1:7" x14ac:dyDescent="0.3">
      <c r="A85" s="10">
        <v>1</v>
      </c>
      <c r="B85" s="11" t="s">
        <v>15</v>
      </c>
      <c r="C85" s="12"/>
      <c r="D85" s="12"/>
      <c r="E85" s="12"/>
      <c r="F85" s="12">
        <f>SUM(F86+F87+F88+F89+F90)</f>
        <v>12090000</v>
      </c>
      <c r="G85" s="83"/>
    </row>
    <row r="86" spans="1:7" x14ac:dyDescent="0.3">
      <c r="A86" s="13" t="s">
        <v>16</v>
      </c>
      <c r="B86" s="14" t="s">
        <v>17</v>
      </c>
      <c r="C86" s="16">
        <v>500000</v>
      </c>
      <c r="D86" s="16">
        <v>6</v>
      </c>
      <c r="E86" s="16" t="s">
        <v>18</v>
      </c>
      <c r="F86" s="16">
        <f>C86*D86</f>
        <v>3000000</v>
      </c>
      <c r="G86" s="126" t="s">
        <v>229</v>
      </c>
    </row>
    <row r="87" spans="1:7" x14ac:dyDescent="0.3">
      <c r="A87" s="13" t="s">
        <v>19</v>
      </c>
      <c r="B87" s="14" t="s">
        <v>20</v>
      </c>
      <c r="C87" s="16">
        <v>350000</v>
      </c>
      <c r="D87" s="16">
        <v>6</v>
      </c>
      <c r="E87" s="16" t="s">
        <v>18</v>
      </c>
      <c r="F87" s="16">
        <f t="shared" ref="F87:F90" si="10">C87*D87</f>
        <v>2100000</v>
      </c>
      <c r="G87" s="128"/>
    </row>
    <row r="88" spans="1:7" x14ac:dyDescent="0.3">
      <c r="A88" s="13" t="s">
        <v>93</v>
      </c>
      <c r="B88" s="20" t="s">
        <v>171</v>
      </c>
      <c r="C88" s="16">
        <v>900000</v>
      </c>
      <c r="D88" s="16">
        <v>2</v>
      </c>
      <c r="E88" s="16" t="s">
        <v>51</v>
      </c>
      <c r="F88" s="16">
        <f t="shared" si="10"/>
        <v>1800000</v>
      </c>
      <c r="G88" s="126" t="s">
        <v>232</v>
      </c>
    </row>
    <row r="89" spans="1:7" ht="28.2" x14ac:dyDescent="0.3">
      <c r="A89" s="13" t="s">
        <v>94</v>
      </c>
      <c r="B89" s="21" t="s">
        <v>102</v>
      </c>
      <c r="C89" s="16">
        <v>250000</v>
      </c>
      <c r="D89" s="16">
        <v>15</v>
      </c>
      <c r="E89" s="16"/>
      <c r="F89" s="16">
        <f t="shared" si="10"/>
        <v>3750000</v>
      </c>
      <c r="G89" s="127"/>
    </row>
    <row r="90" spans="1:7" ht="28.2" x14ac:dyDescent="0.3">
      <c r="A90" s="13" t="s">
        <v>95</v>
      </c>
      <c r="B90" s="21" t="s">
        <v>144</v>
      </c>
      <c r="C90" s="16">
        <v>80000</v>
      </c>
      <c r="D90" s="16">
        <v>18</v>
      </c>
      <c r="E90" s="16"/>
      <c r="F90" s="16">
        <f t="shared" si="10"/>
        <v>1440000</v>
      </c>
      <c r="G90" s="128"/>
    </row>
    <row r="91" spans="1:7" x14ac:dyDescent="0.3">
      <c r="A91" s="17" t="s">
        <v>96</v>
      </c>
      <c r="B91" s="18" t="s">
        <v>26</v>
      </c>
      <c r="C91" s="12"/>
      <c r="D91" s="12"/>
      <c r="E91" s="12"/>
      <c r="F91" s="12">
        <f>SUM(F92:F93)</f>
        <v>1870000</v>
      </c>
      <c r="G91" s="126" t="s">
        <v>229</v>
      </c>
    </row>
    <row r="92" spans="1:7" ht="28.2" x14ac:dyDescent="0.3">
      <c r="A92" s="13" t="s">
        <v>23</v>
      </c>
      <c r="B92" s="21" t="s">
        <v>143</v>
      </c>
      <c r="C92" s="16">
        <v>35000</v>
      </c>
      <c r="D92" s="16">
        <v>42</v>
      </c>
      <c r="E92" s="16" t="s">
        <v>28</v>
      </c>
      <c r="F92" s="16">
        <f>C92*D92</f>
        <v>1470000</v>
      </c>
      <c r="G92" s="127"/>
    </row>
    <row r="93" spans="1:7" x14ac:dyDescent="0.3">
      <c r="A93" s="13" t="s">
        <v>24</v>
      </c>
      <c r="B93" s="14" t="s">
        <v>30</v>
      </c>
      <c r="C93" s="16">
        <v>10000</v>
      </c>
      <c r="D93" s="16">
        <v>40</v>
      </c>
      <c r="E93" s="16" t="s">
        <v>28</v>
      </c>
      <c r="F93" s="16">
        <f>C93*D93</f>
        <v>400000</v>
      </c>
      <c r="G93" s="127"/>
    </row>
    <row r="94" spans="1:7" x14ac:dyDescent="0.3">
      <c r="A94" s="17" t="s">
        <v>25</v>
      </c>
      <c r="B94" s="18" t="s">
        <v>35</v>
      </c>
      <c r="C94" s="16"/>
      <c r="D94" s="22"/>
      <c r="E94" s="16"/>
      <c r="F94" s="12">
        <f>SUM(F95:F97)</f>
        <v>3160000</v>
      </c>
      <c r="G94" s="127"/>
    </row>
    <row r="95" spans="1:7" s="25" customFormat="1" ht="27.6" x14ac:dyDescent="0.25">
      <c r="A95" s="23" t="s">
        <v>27</v>
      </c>
      <c r="B95" s="20" t="s">
        <v>195</v>
      </c>
      <c r="C95" s="16">
        <v>10000</v>
      </c>
      <c r="D95" s="62" t="s">
        <v>103</v>
      </c>
      <c r="E95" s="16"/>
      <c r="F95" s="16">
        <f>C95*D95</f>
        <v>2460000</v>
      </c>
      <c r="G95" s="127"/>
    </row>
    <row r="96" spans="1:7" s="25" customFormat="1" ht="13.8" x14ac:dyDescent="0.25">
      <c r="A96" s="23" t="s">
        <v>29</v>
      </c>
      <c r="B96" s="14" t="s">
        <v>202</v>
      </c>
      <c r="C96" s="16">
        <v>50000</v>
      </c>
      <c r="D96" s="24">
        <v>6</v>
      </c>
      <c r="E96" s="16" t="s">
        <v>38</v>
      </c>
      <c r="F96" s="16">
        <f t="shared" ref="F96:F97" si="11">C96*D96</f>
        <v>300000</v>
      </c>
      <c r="G96" s="127"/>
    </row>
    <row r="97" spans="1:7" x14ac:dyDescent="0.3">
      <c r="A97" s="27" t="s">
        <v>97</v>
      </c>
      <c r="B97" s="16" t="s">
        <v>118</v>
      </c>
      <c r="C97" s="16">
        <v>10000</v>
      </c>
      <c r="D97" s="16">
        <v>40</v>
      </c>
      <c r="E97" s="16" t="s">
        <v>42</v>
      </c>
      <c r="F97" s="16">
        <f t="shared" si="11"/>
        <v>400000</v>
      </c>
      <c r="G97" s="128"/>
    </row>
    <row r="98" spans="1:7" x14ac:dyDescent="0.3">
      <c r="A98" s="71" t="s">
        <v>161</v>
      </c>
      <c r="B98" s="123" t="s">
        <v>209</v>
      </c>
      <c r="C98" s="124"/>
      <c r="D98" s="124"/>
      <c r="E98" s="125"/>
      <c r="F98" s="12">
        <f>SUM(F99+F105+F108)</f>
        <v>17920000</v>
      </c>
      <c r="G98" s="83"/>
    </row>
    <row r="99" spans="1:7" x14ac:dyDescent="0.3">
      <c r="A99" s="10">
        <v>1</v>
      </c>
      <c r="B99" s="11" t="s">
        <v>15</v>
      </c>
      <c r="C99" s="12"/>
      <c r="D99" s="12"/>
      <c r="E99" s="12"/>
      <c r="F99" s="12">
        <f>SUM(F100+F101+F102+F103+F104)</f>
        <v>12890000</v>
      </c>
      <c r="G99" s="83"/>
    </row>
    <row r="100" spans="1:7" x14ac:dyDescent="0.3">
      <c r="A100" s="13" t="s">
        <v>16</v>
      </c>
      <c r="B100" s="14" t="s">
        <v>17</v>
      </c>
      <c r="C100" s="16">
        <v>500000</v>
      </c>
      <c r="D100" s="16">
        <v>6</v>
      </c>
      <c r="E100" s="16" t="s">
        <v>18</v>
      </c>
      <c r="F100" s="16">
        <f>C100*D100</f>
        <v>3000000</v>
      </c>
      <c r="G100" s="126" t="s">
        <v>229</v>
      </c>
    </row>
    <row r="101" spans="1:7" x14ac:dyDescent="0.3">
      <c r="A101" s="13" t="s">
        <v>19</v>
      </c>
      <c r="B101" s="14" t="s">
        <v>20</v>
      </c>
      <c r="C101" s="16">
        <v>350000</v>
      </c>
      <c r="D101" s="16">
        <v>6</v>
      </c>
      <c r="E101" s="16" t="s">
        <v>18</v>
      </c>
      <c r="F101" s="16">
        <f t="shared" ref="F101:F104" si="12">C101*D101</f>
        <v>2100000</v>
      </c>
      <c r="G101" s="128"/>
    </row>
    <row r="102" spans="1:7" x14ac:dyDescent="0.3">
      <c r="A102" s="13" t="s">
        <v>93</v>
      </c>
      <c r="B102" s="20" t="s">
        <v>243</v>
      </c>
      <c r="C102" s="16">
        <v>1300000</v>
      </c>
      <c r="D102" s="16">
        <v>2</v>
      </c>
      <c r="E102" s="16" t="s">
        <v>51</v>
      </c>
      <c r="F102" s="16">
        <f t="shared" si="12"/>
        <v>2600000</v>
      </c>
      <c r="G102" s="126" t="s">
        <v>232</v>
      </c>
    </row>
    <row r="103" spans="1:7" ht="28.2" x14ac:dyDescent="0.3">
      <c r="A103" s="13" t="s">
        <v>94</v>
      </c>
      <c r="B103" s="21" t="s">
        <v>102</v>
      </c>
      <c r="C103" s="16">
        <v>250000</v>
      </c>
      <c r="D103" s="16">
        <v>15</v>
      </c>
      <c r="E103" s="16"/>
      <c r="F103" s="16">
        <f t="shared" si="12"/>
        <v>3750000</v>
      </c>
      <c r="G103" s="127"/>
    </row>
    <row r="104" spans="1:7" ht="28.2" x14ac:dyDescent="0.3">
      <c r="A104" s="13" t="s">
        <v>95</v>
      </c>
      <c r="B104" s="21" t="s">
        <v>144</v>
      </c>
      <c r="C104" s="16">
        <v>80000</v>
      </c>
      <c r="D104" s="16">
        <v>18</v>
      </c>
      <c r="E104" s="16"/>
      <c r="F104" s="16">
        <f t="shared" si="12"/>
        <v>1440000</v>
      </c>
      <c r="G104" s="128"/>
    </row>
    <row r="105" spans="1:7" x14ac:dyDescent="0.3">
      <c r="A105" s="17" t="s">
        <v>96</v>
      </c>
      <c r="B105" s="18" t="s">
        <v>26</v>
      </c>
      <c r="C105" s="12"/>
      <c r="D105" s="12"/>
      <c r="E105" s="12"/>
      <c r="F105" s="12">
        <f>SUM(F106:F107)</f>
        <v>1870000</v>
      </c>
      <c r="G105" s="126" t="s">
        <v>229</v>
      </c>
    </row>
    <row r="106" spans="1:7" ht="28.2" x14ac:dyDescent="0.3">
      <c r="A106" s="13" t="s">
        <v>23</v>
      </c>
      <c r="B106" s="21" t="s">
        <v>143</v>
      </c>
      <c r="C106" s="16">
        <v>35000</v>
      </c>
      <c r="D106" s="16">
        <v>42</v>
      </c>
      <c r="E106" s="16" t="s">
        <v>28</v>
      </c>
      <c r="F106" s="16">
        <f>C106*D106</f>
        <v>1470000</v>
      </c>
      <c r="G106" s="127"/>
    </row>
    <row r="107" spans="1:7" x14ac:dyDescent="0.3">
      <c r="A107" s="13" t="s">
        <v>24</v>
      </c>
      <c r="B107" s="14" t="s">
        <v>30</v>
      </c>
      <c r="C107" s="16">
        <v>10000</v>
      </c>
      <c r="D107" s="16">
        <v>40</v>
      </c>
      <c r="E107" s="16" t="s">
        <v>28</v>
      </c>
      <c r="F107" s="16">
        <f>C107*D107</f>
        <v>400000</v>
      </c>
      <c r="G107" s="127"/>
    </row>
    <row r="108" spans="1:7" x14ac:dyDescent="0.3">
      <c r="A108" s="17" t="s">
        <v>25</v>
      </c>
      <c r="B108" s="18" t="s">
        <v>35</v>
      </c>
      <c r="C108" s="16"/>
      <c r="D108" s="22"/>
      <c r="E108" s="16"/>
      <c r="F108" s="12">
        <f>SUM(F109:F111)</f>
        <v>3160000</v>
      </c>
      <c r="G108" s="127"/>
    </row>
    <row r="109" spans="1:7" s="25" customFormat="1" ht="27.6" x14ac:dyDescent="0.25">
      <c r="A109" s="23" t="s">
        <v>27</v>
      </c>
      <c r="B109" s="20" t="s">
        <v>195</v>
      </c>
      <c r="C109" s="16">
        <v>10000</v>
      </c>
      <c r="D109" s="62" t="s">
        <v>103</v>
      </c>
      <c r="E109" s="16"/>
      <c r="F109" s="16">
        <f>C109*D109</f>
        <v>2460000</v>
      </c>
      <c r="G109" s="127"/>
    </row>
    <row r="110" spans="1:7" s="25" customFormat="1" ht="13.8" x14ac:dyDescent="0.25">
      <c r="A110" s="23" t="s">
        <v>29</v>
      </c>
      <c r="B110" s="14" t="s">
        <v>202</v>
      </c>
      <c r="C110" s="16">
        <v>50000</v>
      </c>
      <c r="D110" s="24">
        <v>6</v>
      </c>
      <c r="E110" s="16" t="s">
        <v>38</v>
      </c>
      <c r="F110" s="16">
        <f t="shared" ref="F110:F111" si="13">C110*D110</f>
        <v>300000</v>
      </c>
      <c r="G110" s="127"/>
    </row>
    <row r="111" spans="1:7" x14ac:dyDescent="0.3">
      <c r="A111" s="27" t="s">
        <v>97</v>
      </c>
      <c r="B111" s="16" t="s">
        <v>118</v>
      </c>
      <c r="C111" s="16">
        <v>10000</v>
      </c>
      <c r="D111" s="16">
        <v>40</v>
      </c>
      <c r="E111" s="16" t="s">
        <v>42</v>
      </c>
      <c r="F111" s="16">
        <f t="shared" si="13"/>
        <v>400000</v>
      </c>
      <c r="G111" s="128"/>
    </row>
    <row r="112" spans="1:7" x14ac:dyDescent="0.3">
      <c r="A112" s="71" t="s">
        <v>175</v>
      </c>
      <c r="B112" s="123" t="s">
        <v>210</v>
      </c>
      <c r="C112" s="124"/>
      <c r="D112" s="124"/>
      <c r="E112" s="125"/>
      <c r="F112" s="12">
        <f>SUM(F113+F119+F122)</f>
        <v>17720000</v>
      </c>
      <c r="G112" s="83"/>
    </row>
    <row r="113" spans="1:7" x14ac:dyDescent="0.3">
      <c r="A113" s="10">
        <v>1</v>
      </c>
      <c r="B113" s="11" t="s">
        <v>15</v>
      </c>
      <c r="C113" s="12"/>
      <c r="D113" s="12"/>
      <c r="E113" s="12"/>
      <c r="F113" s="12">
        <f>SUM(F114+F115+F116+F117+F118)</f>
        <v>12690000</v>
      </c>
      <c r="G113" s="83"/>
    </row>
    <row r="114" spans="1:7" x14ac:dyDescent="0.3">
      <c r="A114" s="13" t="s">
        <v>16</v>
      </c>
      <c r="B114" s="14" t="s">
        <v>17</v>
      </c>
      <c r="C114" s="16">
        <v>500000</v>
      </c>
      <c r="D114" s="16">
        <v>6</v>
      </c>
      <c r="E114" s="16" t="s">
        <v>18</v>
      </c>
      <c r="F114" s="16">
        <f>C114*D114</f>
        <v>3000000</v>
      </c>
      <c r="G114" s="126" t="s">
        <v>229</v>
      </c>
    </row>
    <row r="115" spans="1:7" x14ac:dyDescent="0.3">
      <c r="A115" s="13" t="s">
        <v>19</v>
      </c>
      <c r="B115" s="14" t="s">
        <v>20</v>
      </c>
      <c r="C115" s="16">
        <v>350000</v>
      </c>
      <c r="D115" s="16">
        <v>6</v>
      </c>
      <c r="E115" s="16" t="s">
        <v>18</v>
      </c>
      <c r="F115" s="16">
        <f t="shared" ref="F115:F118" si="14">C115*D115</f>
        <v>2100000</v>
      </c>
      <c r="G115" s="128"/>
    </row>
    <row r="116" spans="1:7" x14ac:dyDescent="0.3">
      <c r="A116" s="13" t="s">
        <v>93</v>
      </c>
      <c r="B116" s="20" t="s">
        <v>244</v>
      </c>
      <c r="C116" s="16">
        <v>1200000</v>
      </c>
      <c r="D116" s="16">
        <v>2</v>
      </c>
      <c r="E116" s="16" t="s">
        <v>51</v>
      </c>
      <c r="F116" s="16">
        <f t="shared" si="14"/>
        <v>2400000</v>
      </c>
      <c r="G116" s="126" t="s">
        <v>232</v>
      </c>
    </row>
    <row r="117" spans="1:7" ht="28.2" x14ac:dyDescent="0.3">
      <c r="A117" s="13" t="s">
        <v>94</v>
      </c>
      <c r="B117" s="21" t="s">
        <v>102</v>
      </c>
      <c r="C117" s="16">
        <v>250000</v>
      </c>
      <c r="D117" s="16">
        <v>15</v>
      </c>
      <c r="E117" s="16"/>
      <c r="F117" s="16">
        <f t="shared" si="14"/>
        <v>3750000</v>
      </c>
      <c r="G117" s="127"/>
    </row>
    <row r="118" spans="1:7" ht="28.2" x14ac:dyDescent="0.3">
      <c r="A118" s="13" t="s">
        <v>95</v>
      </c>
      <c r="B118" s="21" t="s">
        <v>144</v>
      </c>
      <c r="C118" s="16">
        <v>80000</v>
      </c>
      <c r="D118" s="16">
        <v>18</v>
      </c>
      <c r="E118" s="16"/>
      <c r="F118" s="16">
        <f t="shared" si="14"/>
        <v>1440000</v>
      </c>
      <c r="G118" s="128"/>
    </row>
    <row r="119" spans="1:7" x14ac:dyDescent="0.3">
      <c r="A119" s="17" t="s">
        <v>96</v>
      </c>
      <c r="B119" s="18" t="s">
        <v>26</v>
      </c>
      <c r="C119" s="12"/>
      <c r="D119" s="12"/>
      <c r="E119" s="12"/>
      <c r="F119" s="12">
        <f>SUM(F120:F121)</f>
        <v>1870000</v>
      </c>
      <c r="G119" s="126" t="s">
        <v>229</v>
      </c>
    </row>
    <row r="120" spans="1:7" ht="28.2" x14ac:dyDescent="0.3">
      <c r="A120" s="13" t="s">
        <v>23</v>
      </c>
      <c r="B120" s="21" t="s">
        <v>143</v>
      </c>
      <c r="C120" s="16">
        <v>35000</v>
      </c>
      <c r="D120" s="16">
        <v>42</v>
      </c>
      <c r="E120" s="16" t="s">
        <v>28</v>
      </c>
      <c r="F120" s="16">
        <f>C120*D120</f>
        <v>1470000</v>
      </c>
      <c r="G120" s="127"/>
    </row>
    <row r="121" spans="1:7" x14ac:dyDescent="0.3">
      <c r="A121" s="13" t="s">
        <v>24</v>
      </c>
      <c r="B121" s="14" t="s">
        <v>30</v>
      </c>
      <c r="C121" s="16">
        <v>10000</v>
      </c>
      <c r="D121" s="16">
        <v>40</v>
      </c>
      <c r="E121" s="16" t="s">
        <v>28</v>
      </c>
      <c r="F121" s="16">
        <f>C121*D121</f>
        <v>400000</v>
      </c>
      <c r="G121" s="127"/>
    </row>
    <row r="122" spans="1:7" x14ac:dyDescent="0.3">
      <c r="A122" s="17" t="s">
        <v>25</v>
      </c>
      <c r="B122" s="18" t="s">
        <v>35</v>
      </c>
      <c r="C122" s="16"/>
      <c r="D122" s="22"/>
      <c r="E122" s="16"/>
      <c r="F122" s="12">
        <f>SUM(F123:F125)</f>
        <v>3160000</v>
      </c>
      <c r="G122" s="127"/>
    </row>
    <row r="123" spans="1:7" s="25" customFormat="1" ht="27.6" x14ac:dyDescent="0.25">
      <c r="A123" s="23" t="s">
        <v>27</v>
      </c>
      <c r="B123" s="20" t="s">
        <v>195</v>
      </c>
      <c r="C123" s="16">
        <v>10000</v>
      </c>
      <c r="D123" s="62" t="s">
        <v>103</v>
      </c>
      <c r="E123" s="16"/>
      <c r="F123" s="16">
        <f>C123*D123</f>
        <v>2460000</v>
      </c>
      <c r="G123" s="127"/>
    </row>
    <row r="124" spans="1:7" s="25" customFormat="1" ht="13.8" x14ac:dyDescent="0.25">
      <c r="A124" s="23" t="s">
        <v>29</v>
      </c>
      <c r="B124" s="14" t="s">
        <v>202</v>
      </c>
      <c r="C124" s="16">
        <v>50000</v>
      </c>
      <c r="D124" s="24">
        <v>6</v>
      </c>
      <c r="E124" s="16" t="s">
        <v>38</v>
      </c>
      <c r="F124" s="16">
        <f t="shared" ref="F124:F125" si="15">C124*D124</f>
        <v>300000</v>
      </c>
      <c r="G124" s="127"/>
    </row>
    <row r="125" spans="1:7" x14ac:dyDescent="0.3">
      <c r="A125" s="27" t="s">
        <v>97</v>
      </c>
      <c r="B125" s="16" t="s">
        <v>118</v>
      </c>
      <c r="C125" s="16">
        <v>10000</v>
      </c>
      <c r="D125" s="16">
        <v>40</v>
      </c>
      <c r="E125" s="16" t="s">
        <v>42</v>
      </c>
      <c r="F125" s="16">
        <f t="shared" si="15"/>
        <v>400000</v>
      </c>
      <c r="G125" s="128"/>
    </row>
    <row r="126" spans="1:7" x14ac:dyDescent="0.3">
      <c r="A126" s="71" t="s">
        <v>176</v>
      </c>
      <c r="B126" s="123" t="s">
        <v>211</v>
      </c>
      <c r="C126" s="124"/>
      <c r="D126" s="124"/>
      <c r="E126" s="125"/>
      <c r="F126" s="12">
        <f>SUM(F127+F130+F133)</f>
        <v>10130000</v>
      </c>
      <c r="G126" s="83"/>
    </row>
    <row r="127" spans="1:7" x14ac:dyDescent="0.3">
      <c r="A127" s="10">
        <v>1</v>
      </c>
      <c r="B127" s="11" t="s">
        <v>15</v>
      </c>
      <c r="C127" s="12"/>
      <c r="D127" s="12"/>
      <c r="E127" s="12"/>
      <c r="F127" s="12">
        <f>SUM(F128:F129)</f>
        <v>5100000</v>
      </c>
      <c r="G127" s="83"/>
    </row>
    <row r="128" spans="1:7" x14ac:dyDescent="0.3">
      <c r="A128" s="13" t="s">
        <v>16</v>
      </c>
      <c r="B128" s="14" t="s">
        <v>17</v>
      </c>
      <c r="C128" s="16">
        <v>500000</v>
      </c>
      <c r="D128" s="16">
        <v>6</v>
      </c>
      <c r="E128" s="16" t="s">
        <v>18</v>
      </c>
      <c r="F128" s="16">
        <f>C128*D128</f>
        <v>3000000</v>
      </c>
      <c r="G128" s="126" t="s">
        <v>229</v>
      </c>
    </row>
    <row r="129" spans="1:7" x14ac:dyDescent="0.3">
      <c r="A129" s="13" t="s">
        <v>19</v>
      </c>
      <c r="B129" s="14" t="s">
        <v>20</v>
      </c>
      <c r="C129" s="16">
        <v>350000</v>
      </c>
      <c r="D129" s="16">
        <v>6</v>
      </c>
      <c r="E129" s="16" t="s">
        <v>18</v>
      </c>
      <c r="F129" s="16">
        <f t="shared" ref="F129" si="16">C129*D129</f>
        <v>2100000</v>
      </c>
      <c r="G129" s="127"/>
    </row>
    <row r="130" spans="1:7" x14ac:dyDescent="0.3">
      <c r="A130" s="17" t="s">
        <v>96</v>
      </c>
      <c r="B130" s="18" t="s">
        <v>26</v>
      </c>
      <c r="C130" s="12"/>
      <c r="D130" s="12"/>
      <c r="E130" s="12"/>
      <c r="F130" s="12">
        <f>SUM(F131:F132)</f>
        <v>1870000</v>
      </c>
      <c r="G130" s="127"/>
    </row>
    <row r="131" spans="1:7" ht="28.2" x14ac:dyDescent="0.3">
      <c r="A131" s="13" t="s">
        <v>23</v>
      </c>
      <c r="B131" s="21" t="s">
        <v>143</v>
      </c>
      <c r="C131" s="16">
        <v>35000</v>
      </c>
      <c r="D131" s="16">
        <v>42</v>
      </c>
      <c r="E131" s="16" t="s">
        <v>28</v>
      </c>
      <c r="F131" s="16">
        <f>C131*D131</f>
        <v>1470000</v>
      </c>
      <c r="G131" s="127"/>
    </row>
    <row r="132" spans="1:7" x14ac:dyDescent="0.3">
      <c r="A132" s="13" t="s">
        <v>24</v>
      </c>
      <c r="B132" s="14" t="s">
        <v>30</v>
      </c>
      <c r="C132" s="16">
        <v>10000</v>
      </c>
      <c r="D132" s="16">
        <v>40</v>
      </c>
      <c r="E132" s="16" t="s">
        <v>28</v>
      </c>
      <c r="F132" s="16">
        <f>C132*D132</f>
        <v>400000</v>
      </c>
      <c r="G132" s="127"/>
    </row>
    <row r="133" spans="1:7" x14ac:dyDescent="0.3">
      <c r="A133" s="17" t="s">
        <v>25</v>
      </c>
      <c r="B133" s="18" t="s">
        <v>35</v>
      </c>
      <c r="C133" s="16"/>
      <c r="D133" s="22"/>
      <c r="E133" s="16"/>
      <c r="F133" s="12">
        <f>SUM(F134:F136)</f>
        <v>3160000</v>
      </c>
      <c r="G133" s="127"/>
    </row>
    <row r="134" spans="1:7" s="25" customFormat="1" ht="27.6" x14ac:dyDescent="0.25">
      <c r="A134" s="23" t="s">
        <v>27</v>
      </c>
      <c r="B134" s="20" t="s">
        <v>195</v>
      </c>
      <c r="C134" s="16">
        <v>10000</v>
      </c>
      <c r="D134" s="62" t="s">
        <v>103</v>
      </c>
      <c r="E134" s="16"/>
      <c r="F134" s="16">
        <f>C134*D134</f>
        <v>2460000</v>
      </c>
      <c r="G134" s="127"/>
    </row>
    <row r="135" spans="1:7" s="25" customFormat="1" ht="13.8" x14ac:dyDescent="0.25">
      <c r="A135" s="23" t="s">
        <v>29</v>
      </c>
      <c r="B135" s="14" t="s">
        <v>202</v>
      </c>
      <c r="C135" s="16">
        <v>50000</v>
      </c>
      <c r="D135" s="24">
        <v>6</v>
      </c>
      <c r="E135" s="16" t="s">
        <v>38</v>
      </c>
      <c r="F135" s="16">
        <f t="shared" ref="F135:F136" si="17">C135*D135</f>
        <v>300000</v>
      </c>
      <c r="G135" s="127"/>
    </row>
    <row r="136" spans="1:7" x14ac:dyDescent="0.3">
      <c r="A136" s="27" t="s">
        <v>97</v>
      </c>
      <c r="B136" s="16" t="s">
        <v>118</v>
      </c>
      <c r="C136" s="16">
        <v>10000</v>
      </c>
      <c r="D136" s="16">
        <v>40</v>
      </c>
      <c r="E136" s="16" t="s">
        <v>42</v>
      </c>
      <c r="F136" s="16">
        <f t="shared" si="17"/>
        <v>400000</v>
      </c>
      <c r="G136" s="128"/>
    </row>
  </sheetData>
  <mergeCells count="40">
    <mergeCell ref="G128:G136"/>
    <mergeCell ref="G100:G101"/>
    <mergeCell ref="G102:G104"/>
    <mergeCell ref="G105:G111"/>
    <mergeCell ref="G114:G115"/>
    <mergeCell ref="G116:G118"/>
    <mergeCell ref="G119:G125"/>
    <mergeCell ref="B126:E126"/>
    <mergeCell ref="B84:E84"/>
    <mergeCell ref="B98:E98"/>
    <mergeCell ref="G16:G17"/>
    <mergeCell ref="G18:G20"/>
    <mergeCell ref="G22:G27"/>
    <mergeCell ref="G30:G31"/>
    <mergeCell ref="G32:G34"/>
    <mergeCell ref="G35:G41"/>
    <mergeCell ref="G44:G45"/>
    <mergeCell ref="G46:G48"/>
    <mergeCell ref="G49:G55"/>
    <mergeCell ref="G58:G59"/>
    <mergeCell ref="G86:G87"/>
    <mergeCell ref="G88:G90"/>
    <mergeCell ref="G91:G97"/>
    <mergeCell ref="G63:G69"/>
    <mergeCell ref="G72:G73"/>
    <mergeCell ref="G74:G76"/>
    <mergeCell ref="G77:G83"/>
    <mergeCell ref="B56:E56"/>
    <mergeCell ref="B70:E70"/>
    <mergeCell ref="G60:G62"/>
    <mergeCell ref="B112:E112"/>
    <mergeCell ref="A2:F2"/>
    <mergeCell ref="A3:F3"/>
    <mergeCell ref="A4:F4"/>
    <mergeCell ref="A5:B5"/>
    <mergeCell ref="A10:B10"/>
    <mergeCell ref="A13:E13"/>
    <mergeCell ref="B14:E14"/>
    <mergeCell ref="B28:E28"/>
    <mergeCell ref="B42:E4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6"/>
  <sheetViews>
    <sheetView workbookViewId="0">
      <selection activeCell="A3" sqref="A3:G3"/>
    </sheetView>
  </sheetViews>
  <sheetFormatPr defaultRowHeight="14.4" x14ac:dyDescent="0.3"/>
  <cols>
    <col min="1" max="1" width="5.109375" customWidth="1"/>
    <col min="2" max="2" width="52.5546875" customWidth="1"/>
    <col min="3" max="3" width="9" customWidth="1"/>
    <col min="4" max="4" width="6.33203125" customWidth="1"/>
    <col min="5" max="5" width="7.5546875" customWidth="1"/>
    <col min="6" max="6" width="5.5546875" customWidth="1"/>
    <col min="7" max="7" width="12.109375" customWidth="1"/>
    <col min="8" max="8" width="22.109375" customWidth="1"/>
    <col min="257" max="257" width="6.88671875" customWidth="1"/>
    <col min="258" max="258" width="65.33203125" customWidth="1"/>
    <col min="262" max="262" width="14.44140625" customWidth="1"/>
    <col min="263" max="263" width="22.33203125" customWidth="1"/>
    <col min="513" max="513" width="6.88671875" customWidth="1"/>
    <col min="514" max="514" width="65.33203125" customWidth="1"/>
    <col min="518" max="518" width="14.44140625" customWidth="1"/>
    <col min="519" max="519" width="22.33203125" customWidth="1"/>
    <col min="769" max="769" width="6.88671875" customWidth="1"/>
    <col min="770" max="770" width="65.33203125" customWidth="1"/>
    <col min="774" max="774" width="14.44140625" customWidth="1"/>
    <col min="775" max="775" width="22.33203125" customWidth="1"/>
    <col min="1025" max="1025" width="6.88671875" customWidth="1"/>
    <col min="1026" max="1026" width="65.33203125" customWidth="1"/>
    <col min="1030" max="1030" width="14.44140625" customWidth="1"/>
    <col min="1031" max="1031" width="22.33203125" customWidth="1"/>
    <col min="1281" max="1281" width="6.88671875" customWidth="1"/>
    <col min="1282" max="1282" width="65.33203125" customWidth="1"/>
    <col min="1286" max="1286" width="14.44140625" customWidth="1"/>
    <col min="1287" max="1287" width="22.33203125" customWidth="1"/>
    <col min="1537" max="1537" width="6.88671875" customWidth="1"/>
    <col min="1538" max="1538" width="65.33203125" customWidth="1"/>
    <col min="1542" max="1542" width="14.44140625" customWidth="1"/>
    <col min="1543" max="1543" width="22.33203125" customWidth="1"/>
    <col min="1793" max="1793" width="6.88671875" customWidth="1"/>
    <col min="1794" max="1794" width="65.33203125" customWidth="1"/>
    <col min="1798" max="1798" width="14.44140625" customWidth="1"/>
    <col min="1799" max="1799" width="22.33203125" customWidth="1"/>
    <col min="2049" max="2049" width="6.88671875" customWidth="1"/>
    <col min="2050" max="2050" width="65.33203125" customWidth="1"/>
    <col min="2054" max="2054" width="14.44140625" customWidth="1"/>
    <col min="2055" max="2055" width="22.33203125" customWidth="1"/>
    <col min="2305" max="2305" width="6.88671875" customWidth="1"/>
    <col min="2306" max="2306" width="65.33203125" customWidth="1"/>
    <col min="2310" max="2310" width="14.44140625" customWidth="1"/>
    <col min="2311" max="2311" width="22.33203125" customWidth="1"/>
    <col min="2561" max="2561" width="6.88671875" customWidth="1"/>
    <col min="2562" max="2562" width="65.33203125" customWidth="1"/>
    <col min="2566" max="2566" width="14.44140625" customWidth="1"/>
    <col min="2567" max="2567" width="22.33203125" customWidth="1"/>
    <col min="2817" max="2817" width="6.88671875" customWidth="1"/>
    <col min="2818" max="2818" width="65.33203125" customWidth="1"/>
    <col min="2822" max="2822" width="14.44140625" customWidth="1"/>
    <col min="2823" max="2823" width="22.33203125" customWidth="1"/>
    <col min="3073" max="3073" width="6.88671875" customWidth="1"/>
    <col min="3074" max="3074" width="65.33203125" customWidth="1"/>
    <col min="3078" max="3078" width="14.44140625" customWidth="1"/>
    <col min="3079" max="3079" width="22.33203125" customWidth="1"/>
    <col min="3329" max="3329" width="6.88671875" customWidth="1"/>
    <col min="3330" max="3330" width="65.33203125" customWidth="1"/>
    <col min="3334" max="3334" width="14.44140625" customWidth="1"/>
    <col min="3335" max="3335" width="22.33203125" customWidth="1"/>
    <col min="3585" max="3585" width="6.88671875" customWidth="1"/>
    <col min="3586" max="3586" width="65.33203125" customWidth="1"/>
    <col min="3590" max="3590" width="14.44140625" customWidth="1"/>
    <col min="3591" max="3591" width="22.33203125" customWidth="1"/>
    <col min="3841" max="3841" width="6.88671875" customWidth="1"/>
    <col min="3842" max="3842" width="65.33203125" customWidth="1"/>
    <col min="3846" max="3846" width="14.44140625" customWidth="1"/>
    <col min="3847" max="3847" width="22.33203125" customWidth="1"/>
    <col min="4097" max="4097" width="6.88671875" customWidth="1"/>
    <col min="4098" max="4098" width="65.33203125" customWidth="1"/>
    <col min="4102" max="4102" width="14.44140625" customWidth="1"/>
    <col min="4103" max="4103" width="22.33203125" customWidth="1"/>
    <col min="4353" max="4353" width="6.88671875" customWidth="1"/>
    <col min="4354" max="4354" width="65.33203125" customWidth="1"/>
    <col min="4358" max="4358" width="14.44140625" customWidth="1"/>
    <col min="4359" max="4359" width="22.33203125" customWidth="1"/>
    <col min="4609" max="4609" width="6.88671875" customWidth="1"/>
    <col min="4610" max="4610" width="65.33203125" customWidth="1"/>
    <col min="4614" max="4614" width="14.44140625" customWidth="1"/>
    <col min="4615" max="4615" width="22.33203125" customWidth="1"/>
    <col min="4865" max="4865" width="6.88671875" customWidth="1"/>
    <col min="4866" max="4866" width="65.33203125" customWidth="1"/>
    <col min="4870" max="4870" width="14.44140625" customWidth="1"/>
    <col min="4871" max="4871" width="22.33203125" customWidth="1"/>
    <col min="5121" max="5121" width="6.88671875" customWidth="1"/>
    <col min="5122" max="5122" width="65.33203125" customWidth="1"/>
    <col min="5126" max="5126" width="14.44140625" customWidth="1"/>
    <col min="5127" max="5127" width="22.33203125" customWidth="1"/>
    <col min="5377" max="5377" width="6.88671875" customWidth="1"/>
    <col min="5378" max="5378" width="65.33203125" customWidth="1"/>
    <col min="5382" max="5382" width="14.44140625" customWidth="1"/>
    <col min="5383" max="5383" width="22.33203125" customWidth="1"/>
    <col min="5633" max="5633" width="6.88671875" customWidth="1"/>
    <col min="5634" max="5634" width="65.33203125" customWidth="1"/>
    <col min="5638" max="5638" width="14.44140625" customWidth="1"/>
    <col min="5639" max="5639" width="22.33203125" customWidth="1"/>
    <col min="5889" max="5889" width="6.88671875" customWidth="1"/>
    <col min="5890" max="5890" width="65.33203125" customWidth="1"/>
    <col min="5894" max="5894" width="14.44140625" customWidth="1"/>
    <col min="5895" max="5895" width="22.33203125" customWidth="1"/>
    <col min="6145" max="6145" width="6.88671875" customWidth="1"/>
    <col min="6146" max="6146" width="65.33203125" customWidth="1"/>
    <col min="6150" max="6150" width="14.44140625" customWidth="1"/>
    <col min="6151" max="6151" width="22.33203125" customWidth="1"/>
    <col min="6401" max="6401" width="6.88671875" customWidth="1"/>
    <col min="6402" max="6402" width="65.33203125" customWidth="1"/>
    <col min="6406" max="6406" width="14.44140625" customWidth="1"/>
    <col min="6407" max="6407" width="22.33203125" customWidth="1"/>
    <col min="6657" max="6657" width="6.88671875" customWidth="1"/>
    <col min="6658" max="6658" width="65.33203125" customWidth="1"/>
    <col min="6662" max="6662" width="14.44140625" customWidth="1"/>
    <col min="6663" max="6663" width="22.33203125" customWidth="1"/>
    <col min="6913" max="6913" width="6.88671875" customWidth="1"/>
    <col min="6914" max="6914" width="65.33203125" customWidth="1"/>
    <col min="6918" max="6918" width="14.44140625" customWidth="1"/>
    <col min="6919" max="6919" width="22.33203125" customWidth="1"/>
    <col min="7169" max="7169" width="6.88671875" customWidth="1"/>
    <col min="7170" max="7170" width="65.33203125" customWidth="1"/>
    <col min="7174" max="7174" width="14.44140625" customWidth="1"/>
    <col min="7175" max="7175" width="22.33203125" customWidth="1"/>
    <col min="7425" max="7425" width="6.88671875" customWidth="1"/>
    <col min="7426" max="7426" width="65.33203125" customWidth="1"/>
    <col min="7430" max="7430" width="14.44140625" customWidth="1"/>
    <col min="7431" max="7431" width="22.33203125" customWidth="1"/>
    <col min="7681" max="7681" width="6.88671875" customWidth="1"/>
    <col min="7682" max="7682" width="65.33203125" customWidth="1"/>
    <col min="7686" max="7686" width="14.44140625" customWidth="1"/>
    <col min="7687" max="7687" width="22.33203125" customWidth="1"/>
    <col min="7937" max="7937" width="6.88671875" customWidth="1"/>
    <col min="7938" max="7938" width="65.33203125" customWidth="1"/>
    <col min="7942" max="7942" width="14.44140625" customWidth="1"/>
    <col min="7943" max="7943" width="22.33203125" customWidth="1"/>
    <col min="8193" max="8193" width="6.88671875" customWidth="1"/>
    <col min="8194" max="8194" width="65.33203125" customWidth="1"/>
    <col min="8198" max="8198" width="14.44140625" customWidth="1"/>
    <col min="8199" max="8199" width="22.33203125" customWidth="1"/>
    <col min="8449" max="8449" width="6.88671875" customWidth="1"/>
    <col min="8450" max="8450" width="65.33203125" customWidth="1"/>
    <col min="8454" max="8454" width="14.44140625" customWidth="1"/>
    <col min="8455" max="8455" width="22.33203125" customWidth="1"/>
    <col min="8705" max="8705" width="6.88671875" customWidth="1"/>
    <col min="8706" max="8706" width="65.33203125" customWidth="1"/>
    <col min="8710" max="8710" width="14.44140625" customWidth="1"/>
    <col min="8711" max="8711" width="22.33203125" customWidth="1"/>
    <col min="8961" max="8961" width="6.88671875" customWidth="1"/>
    <col min="8962" max="8962" width="65.33203125" customWidth="1"/>
    <col min="8966" max="8966" width="14.44140625" customWidth="1"/>
    <col min="8967" max="8967" width="22.33203125" customWidth="1"/>
    <col min="9217" max="9217" width="6.88671875" customWidth="1"/>
    <col min="9218" max="9218" width="65.33203125" customWidth="1"/>
    <col min="9222" max="9222" width="14.44140625" customWidth="1"/>
    <col min="9223" max="9223" width="22.33203125" customWidth="1"/>
    <col min="9473" max="9473" width="6.88671875" customWidth="1"/>
    <col min="9474" max="9474" width="65.33203125" customWidth="1"/>
    <col min="9478" max="9478" width="14.44140625" customWidth="1"/>
    <col min="9479" max="9479" width="22.33203125" customWidth="1"/>
    <col min="9729" max="9729" width="6.88671875" customWidth="1"/>
    <col min="9730" max="9730" width="65.33203125" customWidth="1"/>
    <col min="9734" max="9734" width="14.44140625" customWidth="1"/>
    <col min="9735" max="9735" width="22.33203125" customWidth="1"/>
    <col min="9985" max="9985" width="6.88671875" customWidth="1"/>
    <col min="9986" max="9986" width="65.33203125" customWidth="1"/>
    <col min="9990" max="9990" width="14.44140625" customWidth="1"/>
    <col min="9991" max="9991" width="22.33203125" customWidth="1"/>
    <col min="10241" max="10241" width="6.88671875" customWidth="1"/>
    <col min="10242" max="10242" width="65.33203125" customWidth="1"/>
    <col min="10246" max="10246" width="14.44140625" customWidth="1"/>
    <col min="10247" max="10247" width="22.33203125" customWidth="1"/>
    <col min="10497" max="10497" width="6.88671875" customWidth="1"/>
    <col min="10498" max="10498" width="65.33203125" customWidth="1"/>
    <col min="10502" max="10502" width="14.44140625" customWidth="1"/>
    <col min="10503" max="10503" width="22.33203125" customWidth="1"/>
    <col min="10753" max="10753" width="6.88671875" customWidth="1"/>
    <col min="10754" max="10754" width="65.33203125" customWidth="1"/>
    <col min="10758" max="10758" width="14.44140625" customWidth="1"/>
    <col min="10759" max="10759" width="22.33203125" customWidth="1"/>
    <col min="11009" max="11009" width="6.88671875" customWidth="1"/>
    <col min="11010" max="11010" width="65.33203125" customWidth="1"/>
    <col min="11014" max="11014" width="14.44140625" customWidth="1"/>
    <col min="11015" max="11015" width="22.33203125" customWidth="1"/>
    <col min="11265" max="11265" width="6.88671875" customWidth="1"/>
    <col min="11266" max="11266" width="65.33203125" customWidth="1"/>
    <col min="11270" max="11270" width="14.44140625" customWidth="1"/>
    <col min="11271" max="11271" width="22.33203125" customWidth="1"/>
    <col min="11521" max="11521" width="6.88671875" customWidth="1"/>
    <col min="11522" max="11522" width="65.33203125" customWidth="1"/>
    <col min="11526" max="11526" width="14.44140625" customWidth="1"/>
    <col min="11527" max="11527" width="22.33203125" customWidth="1"/>
    <col min="11777" max="11777" width="6.88671875" customWidth="1"/>
    <col min="11778" max="11778" width="65.33203125" customWidth="1"/>
    <col min="11782" max="11782" width="14.44140625" customWidth="1"/>
    <col min="11783" max="11783" width="22.33203125" customWidth="1"/>
    <col min="12033" max="12033" width="6.88671875" customWidth="1"/>
    <col min="12034" max="12034" width="65.33203125" customWidth="1"/>
    <col min="12038" max="12038" width="14.44140625" customWidth="1"/>
    <col min="12039" max="12039" width="22.33203125" customWidth="1"/>
    <col min="12289" max="12289" width="6.88671875" customWidth="1"/>
    <col min="12290" max="12290" width="65.33203125" customWidth="1"/>
    <col min="12294" max="12294" width="14.44140625" customWidth="1"/>
    <col min="12295" max="12295" width="22.33203125" customWidth="1"/>
    <col min="12545" max="12545" width="6.88671875" customWidth="1"/>
    <col min="12546" max="12546" width="65.33203125" customWidth="1"/>
    <col min="12550" max="12550" width="14.44140625" customWidth="1"/>
    <col min="12551" max="12551" width="22.33203125" customWidth="1"/>
    <col min="12801" max="12801" width="6.88671875" customWidth="1"/>
    <col min="12802" max="12802" width="65.33203125" customWidth="1"/>
    <col min="12806" max="12806" width="14.44140625" customWidth="1"/>
    <col min="12807" max="12807" width="22.33203125" customWidth="1"/>
    <col min="13057" max="13057" width="6.88671875" customWidth="1"/>
    <col min="13058" max="13058" width="65.33203125" customWidth="1"/>
    <col min="13062" max="13062" width="14.44140625" customWidth="1"/>
    <col min="13063" max="13063" width="22.33203125" customWidth="1"/>
    <col min="13313" max="13313" width="6.88671875" customWidth="1"/>
    <col min="13314" max="13314" width="65.33203125" customWidth="1"/>
    <col min="13318" max="13318" width="14.44140625" customWidth="1"/>
    <col min="13319" max="13319" width="22.33203125" customWidth="1"/>
    <col min="13569" max="13569" width="6.88671875" customWidth="1"/>
    <col min="13570" max="13570" width="65.33203125" customWidth="1"/>
    <col min="13574" max="13574" width="14.44140625" customWidth="1"/>
    <col min="13575" max="13575" width="22.33203125" customWidth="1"/>
    <col min="13825" max="13825" width="6.88671875" customWidth="1"/>
    <col min="13826" max="13826" width="65.33203125" customWidth="1"/>
    <col min="13830" max="13830" width="14.44140625" customWidth="1"/>
    <col min="13831" max="13831" width="22.33203125" customWidth="1"/>
    <col min="14081" max="14081" width="6.88671875" customWidth="1"/>
    <col min="14082" max="14082" width="65.33203125" customWidth="1"/>
    <col min="14086" max="14086" width="14.44140625" customWidth="1"/>
    <col min="14087" max="14087" width="22.33203125" customWidth="1"/>
    <col min="14337" max="14337" width="6.88671875" customWidth="1"/>
    <col min="14338" max="14338" width="65.33203125" customWidth="1"/>
    <col min="14342" max="14342" width="14.44140625" customWidth="1"/>
    <col min="14343" max="14343" width="22.33203125" customWidth="1"/>
    <col min="14593" max="14593" width="6.88671875" customWidth="1"/>
    <col min="14594" max="14594" width="65.33203125" customWidth="1"/>
    <col min="14598" max="14598" width="14.44140625" customWidth="1"/>
    <col min="14599" max="14599" width="22.33203125" customWidth="1"/>
    <col min="14849" max="14849" width="6.88671875" customWidth="1"/>
    <col min="14850" max="14850" width="65.33203125" customWidth="1"/>
    <col min="14854" max="14854" width="14.44140625" customWidth="1"/>
    <col min="14855" max="14855" width="22.33203125" customWidth="1"/>
    <col min="15105" max="15105" width="6.88671875" customWidth="1"/>
    <col min="15106" max="15106" width="65.33203125" customWidth="1"/>
    <col min="15110" max="15110" width="14.44140625" customWidth="1"/>
    <col min="15111" max="15111" width="22.33203125" customWidth="1"/>
    <col min="15361" max="15361" width="6.88671875" customWidth="1"/>
    <col min="15362" max="15362" width="65.33203125" customWidth="1"/>
    <col min="15366" max="15366" width="14.44140625" customWidth="1"/>
    <col min="15367" max="15367" width="22.33203125" customWidth="1"/>
    <col min="15617" max="15617" width="6.88671875" customWidth="1"/>
    <col min="15618" max="15618" width="65.33203125" customWidth="1"/>
    <col min="15622" max="15622" width="14.44140625" customWidth="1"/>
    <col min="15623" max="15623" width="22.33203125" customWidth="1"/>
    <col min="15873" max="15873" width="6.88671875" customWidth="1"/>
    <col min="15874" max="15874" width="65.33203125" customWidth="1"/>
    <col min="15878" max="15878" width="14.44140625" customWidth="1"/>
    <col min="15879" max="15879" width="22.33203125" customWidth="1"/>
    <col min="16129" max="16129" width="6.88671875" customWidth="1"/>
    <col min="16130" max="16130" width="65.33203125" customWidth="1"/>
    <col min="16134" max="16134" width="14.44140625" customWidth="1"/>
    <col min="16135" max="16135" width="22.33203125" customWidth="1"/>
  </cols>
  <sheetData>
    <row r="1" spans="1:8" ht="15.6" x14ac:dyDescent="0.3">
      <c r="A1" s="115" t="s">
        <v>109</v>
      </c>
      <c r="B1" s="115"/>
      <c r="C1" s="115"/>
      <c r="D1" s="115"/>
      <c r="E1" s="115"/>
      <c r="F1" s="115"/>
      <c r="G1" s="115"/>
    </row>
    <row r="2" spans="1:8" ht="15.6" x14ac:dyDescent="0.3">
      <c r="A2" s="115" t="s">
        <v>110</v>
      </c>
      <c r="B2" s="115"/>
      <c r="C2" s="115"/>
      <c r="D2" s="115"/>
      <c r="E2" s="115"/>
      <c r="F2" s="115"/>
      <c r="G2" s="115"/>
    </row>
    <row r="3" spans="1:8" x14ac:dyDescent="0.3">
      <c r="A3" s="116"/>
      <c r="B3" s="116"/>
      <c r="C3" s="116"/>
      <c r="D3" s="116"/>
      <c r="E3" s="116"/>
      <c r="F3" s="116"/>
      <c r="G3" s="116"/>
    </row>
    <row r="4" spans="1:8" x14ac:dyDescent="0.3">
      <c r="A4" s="119"/>
      <c r="B4" s="116"/>
      <c r="C4" s="116"/>
      <c r="D4" s="116"/>
      <c r="E4" s="116"/>
      <c r="F4" s="116"/>
      <c r="G4" s="116"/>
    </row>
    <row r="5" spans="1:8" x14ac:dyDescent="0.3">
      <c r="A5" s="117" t="s">
        <v>1</v>
      </c>
      <c r="B5" s="117"/>
      <c r="C5" s="2"/>
      <c r="D5" s="2"/>
      <c r="E5" s="2"/>
      <c r="F5" s="2"/>
      <c r="G5" s="2"/>
    </row>
    <row r="6" spans="1:8" x14ac:dyDescent="0.3">
      <c r="A6" s="4"/>
      <c r="B6" s="2" t="s">
        <v>212</v>
      </c>
      <c r="C6" s="2"/>
      <c r="D6" s="2"/>
      <c r="E6" s="2"/>
      <c r="F6" s="2"/>
      <c r="G6" s="2"/>
    </row>
    <row r="7" spans="1:8" x14ac:dyDescent="0.3">
      <c r="A7" s="4"/>
      <c r="B7" s="2" t="s">
        <v>104</v>
      </c>
      <c r="C7" s="2"/>
      <c r="D7" s="2"/>
      <c r="E7" s="2"/>
      <c r="F7" s="2"/>
      <c r="G7" s="2"/>
    </row>
    <row r="8" spans="1:8" x14ac:dyDescent="0.3">
      <c r="A8" s="4"/>
      <c r="B8" s="2" t="s">
        <v>111</v>
      </c>
      <c r="C8" s="2"/>
      <c r="D8" s="2"/>
      <c r="E8" s="2"/>
      <c r="F8" s="2"/>
      <c r="G8" s="2"/>
    </row>
    <row r="9" spans="1:8" x14ac:dyDescent="0.3">
      <c r="A9" s="4"/>
      <c r="B9" s="2" t="s">
        <v>98</v>
      </c>
      <c r="C9" s="2"/>
      <c r="D9" s="2"/>
      <c r="E9" s="2"/>
      <c r="F9" s="2"/>
      <c r="G9" s="2"/>
    </row>
    <row r="10" spans="1:8" x14ac:dyDescent="0.3">
      <c r="A10" s="118" t="s">
        <v>3</v>
      </c>
      <c r="B10" s="118"/>
      <c r="C10" s="5"/>
      <c r="D10" s="5"/>
      <c r="E10" s="5"/>
      <c r="F10" s="5"/>
      <c r="G10" s="5"/>
    </row>
    <row r="11" spans="1:8" ht="27.6" x14ac:dyDescent="0.3">
      <c r="A11" s="6"/>
      <c r="B11" s="7" t="s">
        <v>4</v>
      </c>
      <c r="C11" s="7" t="s">
        <v>5</v>
      </c>
      <c r="D11" s="7" t="s">
        <v>6</v>
      </c>
      <c r="E11" s="7" t="s">
        <v>7</v>
      </c>
      <c r="F11" s="7" t="s">
        <v>61</v>
      </c>
      <c r="G11" s="7" t="s">
        <v>8</v>
      </c>
      <c r="H11" s="80" t="s">
        <v>201</v>
      </c>
    </row>
    <row r="12" spans="1:8" x14ac:dyDescent="0.3">
      <c r="A12" s="8"/>
      <c r="B12" s="9" t="s">
        <v>9</v>
      </c>
      <c r="C12" s="9" t="s">
        <v>10</v>
      </c>
      <c r="D12" s="9" t="s">
        <v>11</v>
      </c>
      <c r="E12" s="9" t="s">
        <v>12</v>
      </c>
      <c r="F12" s="9" t="s">
        <v>13</v>
      </c>
      <c r="G12" s="9" t="s">
        <v>14</v>
      </c>
      <c r="H12" s="80"/>
    </row>
    <row r="13" spans="1:8" x14ac:dyDescent="0.3">
      <c r="A13" s="6" t="s">
        <v>213</v>
      </c>
      <c r="B13" s="28" t="s">
        <v>214</v>
      </c>
      <c r="C13" s="6"/>
      <c r="D13" s="6"/>
      <c r="E13" s="6"/>
      <c r="F13" s="6"/>
      <c r="G13" s="12">
        <f>SUM(G14+G20+G23)</f>
        <v>13500000</v>
      </c>
      <c r="H13" s="80"/>
    </row>
    <row r="14" spans="1:8" x14ac:dyDescent="0.3">
      <c r="A14" s="10">
        <v>1</v>
      </c>
      <c r="B14" s="11" t="s">
        <v>15</v>
      </c>
      <c r="C14" s="12"/>
      <c r="D14" s="12"/>
      <c r="E14" s="12"/>
      <c r="F14" s="12"/>
      <c r="G14" s="12">
        <f>SUM(G15+G16+G17+G18+G19)</f>
        <v>10700000</v>
      </c>
      <c r="H14" s="80"/>
    </row>
    <row r="15" spans="1:8" x14ac:dyDescent="0.3">
      <c r="A15" s="13" t="s">
        <v>16</v>
      </c>
      <c r="B15" s="14" t="s">
        <v>17</v>
      </c>
      <c r="C15" s="15">
        <v>500000</v>
      </c>
      <c r="D15" s="16">
        <v>8</v>
      </c>
      <c r="E15" s="16" t="s">
        <v>18</v>
      </c>
      <c r="F15" s="16">
        <v>1</v>
      </c>
      <c r="G15" s="16">
        <f>C15*D15*F15</f>
        <v>4000000</v>
      </c>
      <c r="H15" s="126" t="s">
        <v>229</v>
      </c>
    </row>
    <row r="16" spans="1:8" x14ac:dyDescent="0.3">
      <c r="A16" s="13" t="s">
        <v>19</v>
      </c>
      <c r="B16" s="14" t="s">
        <v>20</v>
      </c>
      <c r="C16" s="15">
        <v>350000</v>
      </c>
      <c r="D16" s="16">
        <v>2</v>
      </c>
      <c r="E16" s="16" t="s">
        <v>18</v>
      </c>
      <c r="F16" s="16">
        <v>1</v>
      </c>
      <c r="G16" s="16">
        <f>C16*D16*F16</f>
        <v>700000</v>
      </c>
      <c r="H16" s="128"/>
    </row>
    <row r="17" spans="1:14" x14ac:dyDescent="0.3">
      <c r="A17" s="13" t="s">
        <v>93</v>
      </c>
      <c r="B17" s="20" t="s">
        <v>245</v>
      </c>
      <c r="C17" s="15">
        <v>900000</v>
      </c>
      <c r="D17" s="16">
        <v>2</v>
      </c>
      <c r="E17" s="16" t="s">
        <v>51</v>
      </c>
      <c r="F17" s="16">
        <v>1</v>
      </c>
      <c r="G17" s="16">
        <f t="shared" ref="G17:G19" si="0">C17*D17*F17</f>
        <v>1800000</v>
      </c>
      <c r="H17" s="129" t="s">
        <v>232</v>
      </c>
    </row>
    <row r="18" spans="1:14" ht="28.2" x14ac:dyDescent="0.3">
      <c r="A18" s="13" t="s">
        <v>94</v>
      </c>
      <c r="B18" s="21" t="s">
        <v>105</v>
      </c>
      <c r="C18" s="15">
        <v>250000</v>
      </c>
      <c r="D18" s="16">
        <v>12</v>
      </c>
      <c r="E18" s="16"/>
      <c r="F18" s="16">
        <v>1</v>
      </c>
      <c r="G18" s="16">
        <f t="shared" si="0"/>
        <v>3000000</v>
      </c>
      <c r="H18" s="130"/>
      <c r="K18">
        <v>175</v>
      </c>
      <c r="L18">
        <v>500</v>
      </c>
      <c r="M18">
        <f>K18*L18</f>
        <v>87500</v>
      </c>
    </row>
    <row r="19" spans="1:14" ht="28.2" x14ac:dyDescent="0.3">
      <c r="A19" s="13" t="s">
        <v>95</v>
      </c>
      <c r="B19" s="21" t="s">
        <v>112</v>
      </c>
      <c r="C19" s="15">
        <v>80000</v>
      </c>
      <c r="D19" s="16">
        <v>15</v>
      </c>
      <c r="E19" s="16"/>
      <c r="F19" s="16">
        <v>1</v>
      </c>
      <c r="G19" s="16">
        <f t="shared" si="0"/>
        <v>1200000</v>
      </c>
      <c r="H19" s="131"/>
    </row>
    <row r="20" spans="1:14" x14ac:dyDescent="0.3">
      <c r="A20" s="17" t="s">
        <v>96</v>
      </c>
      <c r="B20" s="18" t="s">
        <v>26</v>
      </c>
      <c r="C20" s="12"/>
      <c r="D20" s="12"/>
      <c r="E20" s="12"/>
      <c r="F20" s="12"/>
      <c r="G20" s="12">
        <f>SUM(G21:G22)</f>
        <v>1300000</v>
      </c>
      <c r="H20" s="126" t="s">
        <v>229</v>
      </c>
    </row>
    <row r="21" spans="1:14" ht="28.2" x14ac:dyDescent="0.3">
      <c r="A21" s="13" t="s">
        <v>23</v>
      </c>
      <c r="B21" s="21" t="s">
        <v>145</v>
      </c>
      <c r="C21" s="16">
        <v>50000</v>
      </c>
      <c r="D21" s="16">
        <v>22</v>
      </c>
      <c r="E21" s="16" t="s">
        <v>28</v>
      </c>
      <c r="F21" s="16">
        <v>1</v>
      </c>
      <c r="G21" s="16">
        <f>C21*D21*F21</f>
        <v>1100000</v>
      </c>
      <c r="H21" s="127"/>
    </row>
    <row r="22" spans="1:14" x14ac:dyDescent="0.3">
      <c r="A22" s="13" t="s">
        <v>24</v>
      </c>
      <c r="B22" s="14" t="s">
        <v>30</v>
      </c>
      <c r="C22" s="16">
        <v>10000</v>
      </c>
      <c r="D22" s="16">
        <v>20</v>
      </c>
      <c r="E22" s="16" t="s">
        <v>28</v>
      </c>
      <c r="F22" s="16">
        <v>1</v>
      </c>
      <c r="G22" s="16">
        <f>C22*D22*F22</f>
        <v>200000</v>
      </c>
      <c r="H22" s="127"/>
    </row>
    <row r="23" spans="1:14" x14ac:dyDescent="0.3">
      <c r="A23" s="17" t="s">
        <v>25</v>
      </c>
      <c r="B23" s="18" t="s">
        <v>35</v>
      </c>
      <c r="C23" s="16"/>
      <c r="D23" s="22"/>
      <c r="E23" s="16"/>
      <c r="F23" s="16"/>
      <c r="G23" s="12">
        <f>SUM(G24:G26)</f>
        <v>1500000</v>
      </c>
      <c r="H23" s="127"/>
    </row>
    <row r="24" spans="1:14" s="25" customFormat="1" ht="27.6" x14ac:dyDescent="0.25">
      <c r="A24" s="23" t="s">
        <v>27</v>
      </c>
      <c r="B24" s="20" t="s">
        <v>146</v>
      </c>
      <c r="C24" s="16">
        <v>10000</v>
      </c>
      <c r="D24" s="62" t="s">
        <v>113</v>
      </c>
      <c r="E24" s="16"/>
      <c r="F24" s="16">
        <v>1</v>
      </c>
      <c r="G24" s="16">
        <f t="shared" ref="G24:G26" si="1">C24*D24*F24</f>
        <v>1050000</v>
      </c>
      <c r="H24" s="127"/>
      <c r="L24" s="25">
        <v>21</v>
      </c>
      <c r="M24" s="25">
        <v>6</v>
      </c>
      <c r="N24" s="25">
        <f>L24*M24</f>
        <v>126</v>
      </c>
    </row>
    <row r="25" spans="1:14" s="25" customFormat="1" ht="13.8" x14ac:dyDescent="0.25">
      <c r="A25" s="23" t="s">
        <v>29</v>
      </c>
      <c r="B25" s="14" t="s">
        <v>202</v>
      </c>
      <c r="C25" s="16">
        <v>50000</v>
      </c>
      <c r="D25" s="24">
        <v>5</v>
      </c>
      <c r="E25" s="16" t="s">
        <v>38</v>
      </c>
      <c r="F25" s="16">
        <v>1</v>
      </c>
      <c r="G25" s="16">
        <f t="shared" si="1"/>
        <v>250000</v>
      </c>
      <c r="H25" s="127"/>
    </row>
    <row r="26" spans="1:14" x14ac:dyDescent="0.3">
      <c r="A26" s="27" t="s">
        <v>97</v>
      </c>
      <c r="B26" s="16" t="s">
        <v>118</v>
      </c>
      <c r="C26" s="16">
        <v>10000</v>
      </c>
      <c r="D26" s="16">
        <v>20</v>
      </c>
      <c r="E26" s="16" t="s">
        <v>42</v>
      </c>
      <c r="F26" s="16">
        <v>1</v>
      </c>
      <c r="G26" s="16">
        <f t="shared" si="1"/>
        <v>200000</v>
      </c>
      <c r="H26" s="128"/>
    </row>
  </sheetData>
  <mergeCells count="9">
    <mergeCell ref="H15:H16"/>
    <mergeCell ref="H17:H19"/>
    <mergeCell ref="H20:H26"/>
    <mergeCell ref="A10:B10"/>
    <mergeCell ref="A1:G1"/>
    <mergeCell ref="A2:G2"/>
    <mergeCell ref="A3:G3"/>
    <mergeCell ref="A4:G4"/>
    <mergeCell ref="A5:B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6"/>
  <sheetViews>
    <sheetView workbookViewId="0">
      <selection activeCell="A3" sqref="A3:G3"/>
    </sheetView>
  </sheetViews>
  <sheetFormatPr defaultRowHeight="14.4" x14ac:dyDescent="0.3"/>
  <cols>
    <col min="1" max="1" width="5" customWidth="1"/>
    <col min="2" max="2" width="55.6640625" customWidth="1"/>
    <col min="3" max="3" width="9" customWidth="1"/>
    <col min="4" max="4" width="6.33203125" customWidth="1"/>
    <col min="5" max="5" width="7.33203125" customWidth="1"/>
    <col min="6" max="6" width="5.5546875" customWidth="1"/>
    <col min="7" max="7" width="12" customWidth="1"/>
    <col min="8" max="8" width="19.109375" customWidth="1"/>
    <col min="257" max="257" width="6.88671875" customWidth="1"/>
    <col min="258" max="258" width="65.33203125" customWidth="1"/>
    <col min="262" max="262" width="14.44140625" customWidth="1"/>
    <col min="263" max="263" width="22.33203125" customWidth="1"/>
    <col min="513" max="513" width="6.88671875" customWidth="1"/>
    <col min="514" max="514" width="65.33203125" customWidth="1"/>
    <col min="518" max="518" width="14.44140625" customWidth="1"/>
    <col min="519" max="519" width="22.33203125" customWidth="1"/>
    <col min="769" max="769" width="6.88671875" customWidth="1"/>
    <col min="770" max="770" width="65.33203125" customWidth="1"/>
    <col min="774" max="774" width="14.44140625" customWidth="1"/>
    <col min="775" max="775" width="22.33203125" customWidth="1"/>
    <col min="1025" max="1025" width="6.88671875" customWidth="1"/>
    <col min="1026" max="1026" width="65.33203125" customWidth="1"/>
    <col min="1030" max="1030" width="14.44140625" customWidth="1"/>
    <col min="1031" max="1031" width="22.33203125" customWidth="1"/>
    <col min="1281" max="1281" width="6.88671875" customWidth="1"/>
    <col min="1282" max="1282" width="65.33203125" customWidth="1"/>
    <col min="1286" max="1286" width="14.44140625" customWidth="1"/>
    <col min="1287" max="1287" width="22.33203125" customWidth="1"/>
    <col min="1537" max="1537" width="6.88671875" customWidth="1"/>
    <col min="1538" max="1538" width="65.33203125" customWidth="1"/>
    <col min="1542" max="1542" width="14.44140625" customWidth="1"/>
    <col min="1543" max="1543" width="22.33203125" customWidth="1"/>
    <col min="1793" max="1793" width="6.88671875" customWidth="1"/>
    <col min="1794" max="1794" width="65.33203125" customWidth="1"/>
    <col min="1798" max="1798" width="14.44140625" customWidth="1"/>
    <col min="1799" max="1799" width="22.33203125" customWidth="1"/>
    <col min="2049" max="2049" width="6.88671875" customWidth="1"/>
    <col min="2050" max="2050" width="65.33203125" customWidth="1"/>
    <col min="2054" max="2054" width="14.44140625" customWidth="1"/>
    <col min="2055" max="2055" width="22.33203125" customWidth="1"/>
    <col min="2305" max="2305" width="6.88671875" customWidth="1"/>
    <col min="2306" max="2306" width="65.33203125" customWidth="1"/>
    <col min="2310" max="2310" width="14.44140625" customWidth="1"/>
    <col min="2311" max="2311" width="22.33203125" customWidth="1"/>
    <col min="2561" max="2561" width="6.88671875" customWidth="1"/>
    <col min="2562" max="2562" width="65.33203125" customWidth="1"/>
    <col min="2566" max="2566" width="14.44140625" customWidth="1"/>
    <col min="2567" max="2567" width="22.33203125" customWidth="1"/>
    <col min="2817" max="2817" width="6.88671875" customWidth="1"/>
    <col min="2818" max="2818" width="65.33203125" customWidth="1"/>
    <col min="2822" max="2822" width="14.44140625" customWidth="1"/>
    <col min="2823" max="2823" width="22.33203125" customWidth="1"/>
    <col min="3073" max="3073" width="6.88671875" customWidth="1"/>
    <col min="3074" max="3074" width="65.33203125" customWidth="1"/>
    <col min="3078" max="3078" width="14.44140625" customWidth="1"/>
    <col min="3079" max="3079" width="22.33203125" customWidth="1"/>
    <col min="3329" max="3329" width="6.88671875" customWidth="1"/>
    <col min="3330" max="3330" width="65.33203125" customWidth="1"/>
    <col min="3334" max="3334" width="14.44140625" customWidth="1"/>
    <col min="3335" max="3335" width="22.33203125" customWidth="1"/>
    <col min="3585" max="3585" width="6.88671875" customWidth="1"/>
    <col min="3586" max="3586" width="65.33203125" customWidth="1"/>
    <col min="3590" max="3590" width="14.44140625" customWidth="1"/>
    <col min="3591" max="3591" width="22.33203125" customWidth="1"/>
    <col min="3841" max="3841" width="6.88671875" customWidth="1"/>
    <col min="3842" max="3842" width="65.33203125" customWidth="1"/>
    <col min="3846" max="3846" width="14.44140625" customWidth="1"/>
    <col min="3847" max="3847" width="22.33203125" customWidth="1"/>
    <col min="4097" max="4097" width="6.88671875" customWidth="1"/>
    <col min="4098" max="4098" width="65.33203125" customWidth="1"/>
    <col min="4102" max="4102" width="14.44140625" customWidth="1"/>
    <col min="4103" max="4103" width="22.33203125" customWidth="1"/>
    <col min="4353" max="4353" width="6.88671875" customWidth="1"/>
    <col min="4354" max="4354" width="65.33203125" customWidth="1"/>
    <col min="4358" max="4358" width="14.44140625" customWidth="1"/>
    <col min="4359" max="4359" width="22.33203125" customWidth="1"/>
    <col min="4609" max="4609" width="6.88671875" customWidth="1"/>
    <col min="4610" max="4610" width="65.33203125" customWidth="1"/>
    <col min="4614" max="4614" width="14.44140625" customWidth="1"/>
    <col min="4615" max="4615" width="22.33203125" customWidth="1"/>
    <col min="4865" max="4865" width="6.88671875" customWidth="1"/>
    <col min="4866" max="4866" width="65.33203125" customWidth="1"/>
    <col min="4870" max="4870" width="14.44140625" customWidth="1"/>
    <col min="4871" max="4871" width="22.33203125" customWidth="1"/>
    <col min="5121" max="5121" width="6.88671875" customWidth="1"/>
    <col min="5122" max="5122" width="65.33203125" customWidth="1"/>
    <col min="5126" max="5126" width="14.44140625" customWidth="1"/>
    <col min="5127" max="5127" width="22.33203125" customWidth="1"/>
    <col min="5377" max="5377" width="6.88671875" customWidth="1"/>
    <col min="5378" max="5378" width="65.33203125" customWidth="1"/>
    <col min="5382" max="5382" width="14.44140625" customWidth="1"/>
    <col min="5383" max="5383" width="22.33203125" customWidth="1"/>
    <col min="5633" max="5633" width="6.88671875" customWidth="1"/>
    <col min="5634" max="5634" width="65.33203125" customWidth="1"/>
    <col min="5638" max="5638" width="14.44140625" customWidth="1"/>
    <col min="5639" max="5639" width="22.33203125" customWidth="1"/>
    <col min="5889" max="5889" width="6.88671875" customWidth="1"/>
    <col min="5890" max="5890" width="65.33203125" customWidth="1"/>
    <col min="5894" max="5894" width="14.44140625" customWidth="1"/>
    <col min="5895" max="5895" width="22.33203125" customWidth="1"/>
    <col min="6145" max="6145" width="6.88671875" customWidth="1"/>
    <col min="6146" max="6146" width="65.33203125" customWidth="1"/>
    <col min="6150" max="6150" width="14.44140625" customWidth="1"/>
    <col min="6151" max="6151" width="22.33203125" customWidth="1"/>
    <col min="6401" max="6401" width="6.88671875" customWidth="1"/>
    <col min="6402" max="6402" width="65.33203125" customWidth="1"/>
    <col min="6406" max="6406" width="14.44140625" customWidth="1"/>
    <col min="6407" max="6407" width="22.33203125" customWidth="1"/>
    <col min="6657" max="6657" width="6.88671875" customWidth="1"/>
    <col min="6658" max="6658" width="65.33203125" customWidth="1"/>
    <col min="6662" max="6662" width="14.44140625" customWidth="1"/>
    <col min="6663" max="6663" width="22.33203125" customWidth="1"/>
    <col min="6913" max="6913" width="6.88671875" customWidth="1"/>
    <col min="6914" max="6914" width="65.33203125" customWidth="1"/>
    <col min="6918" max="6918" width="14.44140625" customWidth="1"/>
    <col min="6919" max="6919" width="22.33203125" customWidth="1"/>
    <col min="7169" max="7169" width="6.88671875" customWidth="1"/>
    <col min="7170" max="7170" width="65.33203125" customWidth="1"/>
    <col min="7174" max="7174" width="14.44140625" customWidth="1"/>
    <col min="7175" max="7175" width="22.33203125" customWidth="1"/>
    <col min="7425" max="7425" width="6.88671875" customWidth="1"/>
    <col min="7426" max="7426" width="65.33203125" customWidth="1"/>
    <col min="7430" max="7430" width="14.44140625" customWidth="1"/>
    <col min="7431" max="7431" width="22.33203125" customWidth="1"/>
    <col min="7681" max="7681" width="6.88671875" customWidth="1"/>
    <col min="7682" max="7682" width="65.33203125" customWidth="1"/>
    <col min="7686" max="7686" width="14.44140625" customWidth="1"/>
    <col min="7687" max="7687" width="22.33203125" customWidth="1"/>
    <col min="7937" max="7937" width="6.88671875" customWidth="1"/>
    <col min="7938" max="7938" width="65.33203125" customWidth="1"/>
    <col min="7942" max="7942" width="14.44140625" customWidth="1"/>
    <col min="7943" max="7943" width="22.33203125" customWidth="1"/>
    <col min="8193" max="8193" width="6.88671875" customWidth="1"/>
    <col min="8194" max="8194" width="65.33203125" customWidth="1"/>
    <col min="8198" max="8198" width="14.44140625" customWidth="1"/>
    <col min="8199" max="8199" width="22.33203125" customWidth="1"/>
    <col min="8449" max="8449" width="6.88671875" customWidth="1"/>
    <col min="8450" max="8450" width="65.33203125" customWidth="1"/>
    <col min="8454" max="8454" width="14.44140625" customWidth="1"/>
    <col min="8455" max="8455" width="22.33203125" customWidth="1"/>
    <col min="8705" max="8705" width="6.88671875" customWidth="1"/>
    <col min="8706" max="8706" width="65.33203125" customWidth="1"/>
    <col min="8710" max="8710" width="14.44140625" customWidth="1"/>
    <col min="8711" max="8711" width="22.33203125" customWidth="1"/>
    <col min="8961" max="8961" width="6.88671875" customWidth="1"/>
    <col min="8962" max="8962" width="65.33203125" customWidth="1"/>
    <col min="8966" max="8966" width="14.44140625" customWidth="1"/>
    <col min="8967" max="8967" width="22.33203125" customWidth="1"/>
    <col min="9217" max="9217" width="6.88671875" customWidth="1"/>
    <col min="9218" max="9218" width="65.33203125" customWidth="1"/>
    <col min="9222" max="9222" width="14.44140625" customWidth="1"/>
    <col min="9223" max="9223" width="22.33203125" customWidth="1"/>
    <col min="9473" max="9473" width="6.88671875" customWidth="1"/>
    <col min="9474" max="9474" width="65.33203125" customWidth="1"/>
    <col min="9478" max="9478" width="14.44140625" customWidth="1"/>
    <col min="9479" max="9479" width="22.33203125" customWidth="1"/>
    <col min="9729" max="9729" width="6.88671875" customWidth="1"/>
    <col min="9730" max="9730" width="65.33203125" customWidth="1"/>
    <col min="9734" max="9734" width="14.44140625" customWidth="1"/>
    <col min="9735" max="9735" width="22.33203125" customWidth="1"/>
    <col min="9985" max="9985" width="6.88671875" customWidth="1"/>
    <col min="9986" max="9986" width="65.33203125" customWidth="1"/>
    <col min="9990" max="9990" width="14.44140625" customWidth="1"/>
    <col min="9991" max="9991" width="22.33203125" customWidth="1"/>
    <col min="10241" max="10241" width="6.88671875" customWidth="1"/>
    <col min="10242" max="10242" width="65.33203125" customWidth="1"/>
    <col min="10246" max="10246" width="14.44140625" customWidth="1"/>
    <col min="10247" max="10247" width="22.33203125" customWidth="1"/>
    <col min="10497" max="10497" width="6.88671875" customWidth="1"/>
    <col min="10498" max="10498" width="65.33203125" customWidth="1"/>
    <col min="10502" max="10502" width="14.44140625" customWidth="1"/>
    <col min="10503" max="10503" width="22.33203125" customWidth="1"/>
    <col min="10753" max="10753" width="6.88671875" customWidth="1"/>
    <col min="10754" max="10754" width="65.33203125" customWidth="1"/>
    <col min="10758" max="10758" width="14.44140625" customWidth="1"/>
    <col min="10759" max="10759" width="22.33203125" customWidth="1"/>
    <col min="11009" max="11009" width="6.88671875" customWidth="1"/>
    <col min="11010" max="11010" width="65.33203125" customWidth="1"/>
    <col min="11014" max="11014" width="14.44140625" customWidth="1"/>
    <col min="11015" max="11015" width="22.33203125" customWidth="1"/>
    <col min="11265" max="11265" width="6.88671875" customWidth="1"/>
    <col min="11266" max="11266" width="65.33203125" customWidth="1"/>
    <col min="11270" max="11270" width="14.44140625" customWidth="1"/>
    <col min="11271" max="11271" width="22.33203125" customWidth="1"/>
    <col min="11521" max="11521" width="6.88671875" customWidth="1"/>
    <col min="11522" max="11522" width="65.33203125" customWidth="1"/>
    <col min="11526" max="11526" width="14.44140625" customWidth="1"/>
    <col min="11527" max="11527" width="22.33203125" customWidth="1"/>
    <col min="11777" max="11777" width="6.88671875" customWidth="1"/>
    <col min="11778" max="11778" width="65.33203125" customWidth="1"/>
    <col min="11782" max="11782" width="14.44140625" customWidth="1"/>
    <col min="11783" max="11783" width="22.33203125" customWidth="1"/>
    <col min="12033" max="12033" width="6.88671875" customWidth="1"/>
    <col min="12034" max="12034" width="65.33203125" customWidth="1"/>
    <col min="12038" max="12038" width="14.44140625" customWidth="1"/>
    <col min="12039" max="12039" width="22.33203125" customWidth="1"/>
    <col min="12289" max="12289" width="6.88671875" customWidth="1"/>
    <col min="12290" max="12290" width="65.33203125" customWidth="1"/>
    <col min="12294" max="12294" width="14.44140625" customWidth="1"/>
    <col min="12295" max="12295" width="22.33203125" customWidth="1"/>
    <col min="12545" max="12545" width="6.88671875" customWidth="1"/>
    <col min="12546" max="12546" width="65.33203125" customWidth="1"/>
    <col min="12550" max="12550" width="14.44140625" customWidth="1"/>
    <col min="12551" max="12551" width="22.33203125" customWidth="1"/>
    <col min="12801" max="12801" width="6.88671875" customWidth="1"/>
    <col min="12802" max="12802" width="65.33203125" customWidth="1"/>
    <col min="12806" max="12806" width="14.44140625" customWidth="1"/>
    <col min="12807" max="12807" width="22.33203125" customWidth="1"/>
    <col min="13057" max="13057" width="6.88671875" customWidth="1"/>
    <col min="13058" max="13058" width="65.33203125" customWidth="1"/>
    <col min="13062" max="13062" width="14.44140625" customWidth="1"/>
    <col min="13063" max="13063" width="22.33203125" customWidth="1"/>
    <col min="13313" max="13313" width="6.88671875" customWidth="1"/>
    <col min="13314" max="13314" width="65.33203125" customWidth="1"/>
    <col min="13318" max="13318" width="14.44140625" customWidth="1"/>
    <col min="13319" max="13319" width="22.33203125" customWidth="1"/>
    <col min="13569" max="13569" width="6.88671875" customWidth="1"/>
    <col min="13570" max="13570" width="65.33203125" customWidth="1"/>
    <col min="13574" max="13574" width="14.44140625" customWidth="1"/>
    <col min="13575" max="13575" width="22.33203125" customWidth="1"/>
    <col min="13825" max="13825" width="6.88671875" customWidth="1"/>
    <col min="13826" max="13826" width="65.33203125" customWidth="1"/>
    <col min="13830" max="13830" width="14.44140625" customWidth="1"/>
    <col min="13831" max="13831" width="22.33203125" customWidth="1"/>
    <col min="14081" max="14081" width="6.88671875" customWidth="1"/>
    <col min="14082" max="14082" width="65.33203125" customWidth="1"/>
    <col min="14086" max="14086" width="14.44140625" customWidth="1"/>
    <col min="14087" max="14087" width="22.33203125" customWidth="1"/>
    <col min="14337" max="14337" width="6.88671875" customWidth="1"/>
    <col min="14338" max="14338" width="65.33203125" customWidth="1"/>
    <col min="14342" max="14342" width="14.44140625" customWidth="1"/>
    <col min="14343" max="14343" width="22.33203125" customWidth="1"/>
    <col min="14593" max="14593" width="6.88671875" customWidth="1"/>
    <col min="14594" max="14594" width="65.33203125" customWidth="1"/>
    <col min="14598" max="14598" width="14.44140625" customWidth="1"/>
    <col min="14599" max="14599" width="22.33203125" customWidth="1"/>
    <col min="14849" max="14849" width="6.88671875" customWidth="1"/>
    <col min="14850" max="14850" width="65.33203125" customWidth="1"/>
    <col min="14854" max="14854" width="14.44140625" customWidth="1"/>
    <col min="14855" max="14855" width="22.33203125" customWidth="1"/>
    <col min="15105" max="15105" width="6.88671875" customWidth="1"/>
    <col min="15106" max="15106" width="65.33203125" customWidth="1"/>
    <col min="15110" max="15110" width="14.44140625" customWidth="1"/>
    <col min="15111" max="15111" width="22.33203125" customWidth="1"/>
    <col min="15361" max="15361" width="6.88671875" customWidth="1"/>
    <col min="15362" max="15362" width="65.33203125" customWidth="1"/>
    <col min="15366" max="15366" width="14.44140625" customWidth="1"/>
    <col min="15367" max="15367" width="22.33203125" customWidth="1"/>
    <col min="15617" max="15617" width="6.88671875" customWidth="1"/>
    <col min="15618" max="15618" width="65.33203125" customWidth="1"/>
    <col min="15622" max="15622" width="14.44140625" customWidth="1"/>
    <col min="15623" max="15623" width="22.33203125" customWidth="1"/>
    <col min="15873" max="15873" width="6.88671875" customWidth="1"/>
    <col min="15874" max="15874" width="65.33203125" customWidth="1"/>
    <col min="15878" max="15878" width="14.44140625" customWidth="1"/>
    <col min="15879" max="15879" width="22.33203125" customWidth="1"/>
    <col min="16129" max="16129" width="6.88671875" customWidth="1"/>
    <col min="16130" max="16130" width="65.33203125" customWidth="1"/>
    <col min="16134" max="16134" width="14.44140625" customWidth="1"/>
    <col min="16135" max="16135" width="22.33203125" customWidth="1"/>
  </cols>
  <sheetData>
    <row r="1" spans="1:8" ht="15.6" x14ac:dyDescent="0.3">
      <c r="A1" s="115" t="s">
        <v>114</v>
      </c>
      <c r="B1" s="115"/>
      <c r="C1" s="115"/>
      <c r="D1" s="115"/>
      <c r="E1" s="115"/>
      <c r="F1" s="115"/>
      <c r="G1" s="115"/>
    </row>
    <row r="2" spans="1:8" ht="15.6" x14ac:dyDescent="0.3">
      <c r="A2" s="115" t="s">
        <v>115</v>
      </c>
      <c r="B2" s="115"/>
      <c r="C2" s="115"/>
      <c r="D2" s="115"/>
      <c r="E2" s="115"/>
      <c r="F2" s="115"/>
      <c r="G2" s="115"/>
    </row>
    <row r="3" spans="1:8" x14ac:dyDescent="0.3">
      <c r="A3" s="116"/>
      <c r="B3" s="116"/>
      <c r="C3" s="116"/>
      <c r="D3" s="116"/>
      <c r="E3" s="116"/>
      <c r="F3" s="116"/>
      <c r="G3" s="116"/>
    </row>
    <row r="4" spans="1:8" x14ac:dyDescent="0.3">
      <c r="A4" s="119"/>
      <c r="B4" s="116"/>
      <c r="C4" s="116"/>
      <c r="D4" s="116"/>
      <c r="E4" s="116"/>
      <c r="F4" s="116"/>
      <c r="G4" s="116"/>
    </row>
    <row r="5" spans="1:8" x14ac:dyDescent="0.3">
      <c r="A5" s="117" t="s">
        <v>1</v>
      </c>
      <c r="B5" s="117"/>
      <c r="C5" s="2"/>
      <c r="D5" s="2"/>
      <c r="E5" s="2"/>
      <c r="F5" s="2"/>
      <c r="G5" s="2"/>
    </row>
    <row r="6" spans="1:8" x14ac:dyDescent="0.3">
      <c r="A6" s="4"/>
      <c r="B6" s="2" t="s">
        <v>215</v>
      </c>
      <c r="C6" s="2"/>
      <c r="D6" s="2"/>
      <c r="E6" s="2"/>
      <c r="F6" s="2"/>
      <c r="G6" s="2"/>
    </row>
    <row r="7" spans="1:8" x14ac:dyDescent="0.3">
      <c r="A7" s="4"/>
      <c r="B7" s="2" t="s">
        <v>104</v>
      </c>
      <c r="C7" s="2"/>
      <c r="D7" s="2"/>
      <c r="E7" s="2"/>
      <c r="F7" s="2"/>
      <c r="G7" s="2"/>
    </row>
    <row r="8" spans="1:8" x14ac:dyDescent="0.3">
      <c r="A8" s="4"/>
      <c r="B8" s="2" t="s">
        <v>111</v>
      </c>
      <c r="C8" s="2"/>
      <c r="D8" s="2"/>
      <c r="E8" s="2"/>
      <c r="F8" s="2"/>
      <c r="G8" s="2"/>
    </row>
    <row r="9" spans="1:8" x14ac:dyDescent="0.3">
      <c r="A9" s="4"/>
      <c r="B9" s="2" t="s">
        <v>98</v>
      </c>
      <c r="C9" s="2"/>
      <c r="D9" s="2"/>
      <c r="E9" s="2"/>
      <c r="F9" s="2"/>
      <c r="G9" s="2"/>
    </row>
    <row r="10" spans="1:8" x14ac:dyDescent="0.3">
      <c r="A10" s="118" t="s">
        <v>3</v>
      </c>
      <c r="B10" s="118"/>
      <c r="C10" s="5"/>
      <c r="D10" s="5"/>
      <c r="E10" s="5"/>
      <c r="F10" s="5"/>
      <c r="G10" s="5"/>
    </row>
    <row r="11" spans="1:8" ht="27.6" x14ac:dyDescent="0.3">
      <c r="A11" s="6"/>
      <c r="B11" s="7" t="s">
        <v>4</v>
      </c>
      <c r="C11" s="7" t="s">
        <v>5</v>
      </c>
      <c r="D11" s="7" t="s">
        <v>6</v>
      </c>
      <c r="E11" s="7" t="s">
        <v>7</v>
      </c>
      <c r="F11" s="7" t="s">
        <v>61</v>
      </c>
      <c r="G11" s="7" t="s">
        <v>8</v>
      </c>
      <c r="H11" s="80" t="s">
        <v>201</v>
      </c>
    </row>
    <row r="12" spans="1:8" x14ac:dyDescent="0.3">
      <c r="A12" s="8"/>
      <c r="B12" s="9" t="s">
        <v>9</v>
      </c>
      <c r="C12" s="9" t="s">
        <v>10</v>
      </c>
      <c r="D12" s="9" t="s">
        <v>11</v>
      </c>
      <c r="E12" s="9" t="s">
        <v>12</v>
      </c>
      <c r="F12" s="9" t="s">
        <v>13</v>
      </c>
      <c r="G12" s="9" t="s">
        <v>14</v>
      </c>
      <c r="H12" s="78"/>
    </row>
    <row r="13" spans="1:8" x14ac:dyDescent="0.3">
      <c r="A13" s="6" t="s">
        <v>213</v>
      </c>
      <c r="B13" s="48" t="s">
        <v>214</v>
      </c>
      <c r="C13" s="6"/>
      <c r="D13" s="6"/>
      <c r="E13" s="6"/>
      <c r="F13" s="6"/>
      <c r="G13" s="12">
        <f>SUM(G14+G20+G23)</f>
        <v>13860000</v>
      </c>
      <c r="H13" s="78"/>
    </row>
    <row r="14" spans="1:8" x14ac:dyDescent="0.3">
      <c r="A14" s="10">
        <v>1</v>
      </c>
      <c r="B14" s="11" t="s">
        <v>15</v>
      </c>
      <c r="C14" s="12"/>
      <c r="D14" s="12"/>
      <c r="E14" s="12"/>
      <c r="F14" s="12"/>
      <c r="G14" s="12">
        <f>SUM(G15+G16+G17+G18+G19)</f>
        <v>11500000</v>
      </c>
      <c r="H14" s="78"/>
    </row>
    <row r="15" spans="1:8" x14ac:dyDescent="0.3">
      <c r="A15" s="13" t="s">
        <v>16</v>
      </c>
      <c r="B15" s="14" t="s">
        <v>17</v>
      </c>
      <c r="C15" s="15">
        <v>500000</v>
      </c>
      <c r="D15" s="16">
        <v>4</v>
      </c>
      <c r="E15" s="16" t="s">
        <v>18</v>
      </c>
      <c r="F15" s="16">
        <v>1</v>
      </c>
      <c r="G15" s="16">
        <f>C15*D15*F15</f>
        <v>2000000</v>
      </c>
      <c r="H15" s="126" t="s">
        <v>229</v>
      </c>
    </row>
    <row r="16" spans="1:8" x14ac:dyDescent="0.3">
      <c r="A16" s="13" t="s">
        <v>19</v>
      </c>
      <c r="B16" s="14" t="s">
        <v>20</v>
      </c>
      <c r="C16" s="15">
        <v>350000</v>
      </c>
      <c r="D16" s="16">
        <v>6</v>
      </c>
      <c r="E16" s="16" t="s">
        <v>18</v>
      </c>
      <c r="F16" s="16">
        <v>1</v>
      </c>
      <c r="G16" s="16">
        <f>C16*D16*F16</f>
        <v>2100000</v>
      </c>
      <c r="H16" s="128"/>
    </row>
    <row r="17" spans="1:8" x14ac:dyDescent="0.3">
      <c r="A17" s="13" t="s">
        <v>93</v>
      </c>
      <c r="B17" s="20" t="s">
        <v>246</v>
      </c>
      <c r="C17" s="15">
        <v>1600000</v>
      </c>
      <c r="D17" s="16">
        <v>2</v>
      </c>
      <c r="E17" s="16" t="s">
        <v>51</v>
      </c>
      <c r="F17" s="16">
        <v>1</v>
      </c>
      <c r="G17" s="16">
        <f t="shared" ref="G17:G19" si="0">C17*D17*F17</f>
        <v>3200000</v>
      </c>
      <c r="H17" s="129" t="s">
        <v>232</v>
      </c>
    </row>
    <row r="18" spans="1:8" ht="28.2" x14ac:dyDescent="0.3">
      <c r="A18" s="13" t="s">
        <v>94</v>
      </c>
      <c r="B18" s="21" t="s">
        <v>105</v>
      </c>
      <c r="C18" s="15">
        <v>250000</v>
      </c>
      <c r="D18" s="16">
        <v>12</v>
      </c>
      <c r="E18" s="16"/>
      <c r="F18" s="16">
        <v>1</v>
      </c>
      <c r="G18" s="16">
        <f t="shared" si="0"/>
        <v>3000000</v>
      </c>
      <c r="H18" s="130"/>
    </row>
    <row r="19" spans="1:8" ht="28.2" x14ac:dyDescent="0.3">
      <c r="A19" s="13" t="s">
        <v>95</v>
      </c>
      <c r="B19" s="21" t="s">
        <v>112</v>
      </c>
      <c r="C19" s="15">
        <v>80000</v>
      </c>
      <c r="D19" s="16">
        <v>15</v>
      </c>
      <c r="E19" s="16"/>
      <c r="F19" s="16">
        <v>1</v>
      </c>
      <c r="G19" s="16">
        <f t="shared" si="0"/>
        <v>1200000</v>
      </c>
      <c r="H19" s="131"/>
    </row>
    <row r="20" spans="1:8" x14ac:dyDescent="0.3">
      <c r="A20" s="17" t="s">
        <v>96</v>
      </c>
      <c r="B20" s="18" t="s">
        <v>26</v>
      </c>
      <c r="C20" s="12"/>
      <c r="D20" s="12"/>
      <c r="E20" s="12"/>
      <c r="F20" s="12"/>
      <c r="G20" s="12">
        <f>SUM(G21:G22)</f>
        <v>860000</v>
      </c>
      <c r="H20" s="126" t="s">
        <v>229</v>
      </c>
    </row>
    <row r="21" spans="1:8" ht="28.2" x14ac:dyDescent="0.3">
      <c r="A21" s="13" t="s">
        <v>23</v>
      </c>
      <c r="B21" s="21" t="s">
        <v>147</v>
      </c>
      <c r="C21" s="16">
        <v>30000</v>
      </c>
      <c r="D21" s="16">
        <v>22</v>
      </c>
      <c r="E21" s="16" t="s">
        <v>28</v>
      </c>
      <c r="F21" s="16">
        <v>1</v>
      </c>
      <c r="G21" s="16">
        <f>C21*D21*F21</f>
        <v>660000</v>
      </c>
      <c r="H21" s="127"/>
    </row>
    <row r="22" spans="1:8" x14ac:dyDescent="0.3">
      <c r="A22" s="13" t="s">
        <v>24</v>
      </c>
      <c r="B22" s="14" t="s">
        <v>30</v>
      </c>
      <c r="C22" s="16">
        <v>10000</v>
      </c>
      <c r="D22" s="16">
        <v>20</v>
      </c>
      <c r="E22" s="16" t="s">
        <v>28</v>
      </c>
      <c r="F22" s="16">
        <v>1</v>
      </c>
      <c r="G22" s="16">
        <f>C22*D22*F22</f>
        <v>200000</v>
      </c>
      <c r="H22" s="127"/>
    </row>
    <row r="23" spans="1:8" x14ac:dyDescent="0.3">
      <c r="A23" s="17" t="s">
        <v>25</v>
      </c>
      <c r="B23" s="18" t="s">
        <v>35</v>
      </c>
      <c r="C23" s="16"/>
      <c r="D23" s="22"/>
      <c r="E23" s="16"/>
      <c r="F23" s="16"/>
      <c r="G23" s="12">
        <f>SUM(G24:G26)</f>
        <v>1500000</v>
      </c>
      <c r="H23" s="127"/>
    </row>
    <row r="24" spans="1:8" s="25" customFormat="1" ht="27.6" x14ac:dyDescent="0.25">
      <c r="A24" s="23" t="s">
        <v>27</v>
      </c>
      <c r="B24" s="20" t="s">
        <v>150</v>
      </c>
      <c r="C24" s="16">
        <v>10000</v>
      </c>
      <c r="D24" s="62" t="s">
        <v>113</v>
      </c>
      <c r="E24" s="16"/>
      <c r="F24" s="16">
        <v>1</v>
      </c>
      <c r="G24" s="16">
        <f t="shared" ref="G24:G26" si="1">C24*D24*F24</f>
        <v>1050000</v>
      </c>
      <c r="H24" s="127"/>
    </row>
    <row r="25" spans="1:8" s="25" customFormat="1" ht="13.8" x14ac:dyDescent="0.25">
      <c r="A25" s="23" t="s">
        <v>97</v>
      </c>
      <c r="B25" s="14" t="s">
        <v>202</v>
      </c>
      <c r="C25" s="16">
        <v>50000</v>
      </c>
      <c r="D25" s="24">
        <v>5</v>
      </c>
      <c r="E25" s="16" t="s">
        <v>38</v>
      </c>
      <c r="F25" s="16">
        <v>1</v>
      </c>
      <c r="G25" s="16">
        <f t="shared" si="1"/>
        <v>250000</v>
      </c>
      <c r="H25" s="127"/>
    </row>
    <row r="26" spans="1:8" x14ac:dyDescent="0.3">
      <c r="A26" s="27" t="s">
        <v>108</v>
      </c>
      <c r="B26" s="16" t="s">
        <v>118</v>
      </c>
      <c r="C26" s="16">
        <v>10000</v>
      </c>
      <c r="D26" s="16">
        <v>20</v>
      </c>
      <c r="E26" s="16" t="s">
        <v>42</v>
      </c>
      <c r="F26" s="16">
        <v>1</v>
      </c>
      <c r="G26" s="16">
        <f t="shared" si="1"/>
        <v>200000</v>
      </c>
      <c r="H26" s="128"/>
    </row>
  </sheetData>
  <mergeCells count="9">
    <mergeCell ref="H15:H16"/>
    <mergeCell ref="H17:H19"/>
    <mergeCell ref="H20:H26"/>
    <mergeCell ref="A10:B10"/>
    <mergeCell ref="A1:G1"/>
    <mergeCell ref="A2:G2"/>
    <mergeCell ref="A3:G3"/>
    <mergeCell ref="A4:G4"/>
    <mergeCell ref="A5:B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26"/>
  <sheetViews>
    <sheetView workbookViewId="0">
      <selection activeCell="A2" sqref="A2:G2"/>
    </sheetView>
  </sheetViews>
  <sheetFormatPr defaultRowHeight="14.4" x14ac:dyDescent="0.3"/>
  <cols>
    <col min="1" max="1" width="5" customWidth="1"/>
    <col min="2" max="2" width="50.109375" customWidth="1"/>
    <col min="3" max="3" width="9.44140625" customWidth="1"/>
    <col min="4" max="4" width="6" customWidth="1"/>
    <col min="5" max="5" width="7.33203125" customWidth="1"/>
    <col min="6" max="6" width="5.109375" customWidth="1"/>
    <col min="7" max="7" width="12.5546875" customWidth="1"/>
    <col min="8" max="8" width="20.33203125" customWidth="1"/>
    <col min="257" max="257" width="6.88671875" customWidth="1"/>
    <col min="258" max="258" width="65.33203125" customWidth="1"/>
    <col min="262" max="262" width="14.44140625" customWidth="1"/>
    <col min="263" max="263" width="22.33203125" customWidth="1"/>
    <col min="513" max="513" width="6.88671875" customWidth="1"/>
    <col min="514" max="514" width="65.33203125" customWidth="1"/>
    <col min="518" max="518" width="14.44140625" customWidth="1"/>
    <col min="519" max="519" width="22.33203125" customWidth="1"/>
    <col min="769" max="769" width="6.88671875" customWidth="1"/>
    <col min="770" max="770" width="65.33203125" customWidth="1"/>
    <col min="774" max="774" width="14.44140625" customWidth="1"/>
    <col min="775" max="775" width="22.33203125" customWidth="1"/>
    <col min="1025" max="1025" width="6.88671875" customWidth="1"/>
    <col min="1026" max="1026" width="65.33203125" customWidth="1"/>
    <col min="1030" max="1030" width="14.44140625" customWidth="1"/>
    <col min="1031" max="1031" width="22.33203125" customWidth="1"/>
    <col min="1281" max="1281" width="6.88671875" customWidth="1"/>
    <col min="1282" max="1282" width="65.33203125" customWidth="1"/>
    <col min="1286" max="1286" width="14.44140625" customWidth="1"/>
    <col min="1287" max="1287" width="22.33203125" customWidth="1"/>
    <col min="1537" max="1537" width="6.88671875" customWidth="1"/>
    <col min="1538" max="1538" width="65.33203125" customWidth="1"/>
    <col min="1542" max="1542" width="14.44140625" customWidth="1"/>
    <col min="1543" max="1543" width="22.33203125" customWidth="1"/>
    <col min="1793" max="1793" width="6.88671875" customWidth="1"/>
    <col min="1794" max="1794" width="65.33203125" customWidth="1"/>
    <col min="1798" max="1798" width="14.44140625" customWidth="1"/>
    <col min="1799" max="1799" width="22.33203125" customWidth="1"/>
    <col min="2049" max="2049" width="6.88671875" customWidth="1"/>
    <col min="2050" max="2050" width="65.33203125" customWidth="1"/>
    <col min="2054" max="2054" width="14.44140625" customWidth="1"/>
    <col min="2055" max="2055" width="22.33203125" customWidth="1"/>
    <col min="2305" max="2305" width="6.88671875" customWidth="1"/>
    <col min="2306" max="2306" width="65.33203125" customWidth="1"/>
    <col min="2310" max="2310" width="14.44140625" customWidth="1"/>
    <col min="2311" max="2311" width="22.33203125" customWidth="1"/>
    <col min="2561" max="2561" width="6.88671875" customWidth="1"/>
    <col min="2562" max="2562" width="65.33203125" customWidth="1"/>
    <col min="2566" max="2566" width="14.44140625" customWidth="1"/>
    <col min="2567" max="2567" width="22.33203125" customWidth="1"/>
    <col min="2817" max="2817" width="6.88671875" customWidth="1"/>
    <col min="2818" max="2818" width="65.33203125" customWidth="1"/>
    <col min="2822" max="2822" width="14.44140625" customWidth="1"/>
    <col min="2823" max="2823" width="22.33203125" customWidth="1"/>
    <col min="3073" max="3073" width="6.88671875" customWidth="1"/>
    <col min="3074" max="3074" width="65.33203125" customWidth="1"/>
    <col min="3078" max="3078" width="14.44140625" customWidth="1"/>
    <col min="3079" max="3079" width="22.33203125" customWidth="1"/>
    <col min="3329" max="3329" width="6.88671875" customWidth="1"/>
    <col min="3330" max="3330" width="65.33203125" customWidth="1"/>
    <col min="3334" max="3334" width="14.44140625" customWidth="1"/>
    <col min="3335" max="3335" width="22.33203125" customWidth="1"/>
    <col min="3585" max="3585" width="6.88671875" customWidth="1"/>
    <col min="3586" max="3586" width="65.33203125" customWidth="1"/>
    <col min="3590" max="3590" width="14.44140625" customWidth="1"/>
    <col min="3591" max="3591" width="22.33203125" customWidth="1"/>
    <col min="3841" max="3841" width="6.88671875" customWidth="1"/>
    <col min="3842" max="3842" width="65.33203125" customWidth="1"/>
    <col min="3846" max="3846" width="14.44140625" customWidth="1"/>
    <col min="3847" max="3847" width="22.33203125" customWidth="1"/>
    <col min="4097" max="4097" width="6.88671875" customWidth="1"/>
    <col min="4098" max="4098" width="65.33203125" customWidth="1"/>
    <col min="4102" max="4102" width="14.44140625" customWidth="1"/>
    <col min="4103" max="4103" width="22.33203125" customWidth="1"/>
    <col min="4353" max="4353" width="6.88671875" customWidth="1"/>
    <col min="4354" max="4354" width="65.33203125" customWidth="1"/>
    <col min="4358" max="4358" width="14.44140625" customWidth="1"/>
    <col min="4359" max="4359" width="22.33203125" customWidth="1"/>
    <col min="4609" max="4609" width="6.88671875" customWidth="1"/>
    <col min="4610" max="4610" width="65.33203125" customWidth="1"/>
    <col min="4614" max="4614" width="14.44140625" customWidth="1"/>
    <col min="4615" max="4615" width="22.33203125" customWidth="1"/>
    <col min="4865" max="4865" width="6.88671875" customWidth="1"/>
    <col min="4866" max="4866" width="65.33203125" customWidth="1"/>
    <col min="4870" max="4870" width="14.44140625" customWidth="1"/>
    <col min="4871" max="4871" width="22.33203125" customWidth="1"/>
    <col min="5121" max="5121" width="6.88671875" customWidth="1"/>
    <col min="5122" max="5122" width="65.33203125" customWidth="1"/>
    <col min="5126" max="5126" width="14.44140625" customWidth="1"/>
    <col min="5127" max="5127" width="22.33203125" customWidth="1"/>
    <col min="5377" max="5377" width="6.88671875" customWidth="1"/>
    <col min="5378" max="5378" width="65.33203125" customWidth="1"/>
    <col min="5382" max="5382" width="14.44140625" customWidth="1"/>
    <col min="5383" max="5383" width="22.33203125" customWidth="1"/>
    <col min="5633" max="5633" width="6.88671875" customWidth="1"/>
    <col min="5634" max="5634" width="65.33203125" customWidth="1"/>
    <col min="5638" max="5638" width="14.44140625" customWidth="1"/>
    <col min="5639" max="5639" width="22.33203125" customWidth="1"/>
    <col min="5889" max="5889" width="6.88671875" customWidth="1"/>
    <col min="5890" max="5890" width="65.33203125" customWidth="1"/>
    <col min="5894" max="5894" width="14.44140625" customWidth="1"/>
    <col min="5895" max="5895" width="22.33203125" customWidth="1"/>
    <col min="6145" max="6145" width="6.88671875" customWidth="1"/>
    <col min="6146" max="6146" width="65.33203125" customWidth="1"/>
    <col min="6150" max="6150" width="14.44140625" customWidth="1"/>
    <col min="6151" max="6151" width="22.33203125" customWidth="1"/>
    <col min="6401" max="6401" width="6.88671875" customWidth="1"/>
    <col min="6402" max="6402" width="65.33203125" customWidth="1"/>
    <col min="6406" max="6406" width="14.44140625" customWidth="1"/>
    <col min="6407" max="6407" width="22.33203125" customWidth="1"/>
    <col min="6657" max="6657" width="6.88671875" customWidth="1"/>
    <col min="6658" max="6658" width="65.33203125" customWidth="1"/>
    <col min="6662" max="6662" width="14.44140625" customWidth="1"/>
    <col min="6663" max="6663" width="22.33203125" customWidth="1"/>
    <col min="6913" max="6913" width="6.88671875" customWidth="1"/>
    <col min="6914" max="6914" width="65.33203125" customWidth="1"/>
    <col min="6918" max="6918" width="14.44140625" customWidth="1"/>
    <col min="6919" max="6919" width="22.33203125" customWidth="1"/>
    <col min="7169" max="7169" width="6.88671875" customWidth="1"/>
    <col min="7170" max="7170" width="65.33203125" customWidth="1"/>
    <col min="7174" max="7174" width="14.44140625" customWidth="1"/>
    <col min="7175" max="7175" width="22.33203125" customWidth="1"/>
    <col min="7425" max="7425" width="6.88671875" customWidth="1"/>
    <col min="7426" max="7426" width="65.33203125" customWidth="1"/>
    <col min="7430" max="7430" width="14.44140625" customWidth="1"/>
    <col min="7431" max="7431" width="22.33203125" customWidth="1"/>
    <col min="7681" max="7681" width="6.88671875" customWidth="1"/>
    <col min="7682" max="7682" width="65.33203125" customWidth="1"/>
    <col min="7686" max="7686" width="14.44140625" customWidth="1"/>
    <col min="7687" max="7687" width="22.33203125" customWidth="1"/>
    <col min="7937" max="7937" width="6.88671875" customWidth="1"/>
    <col min="7938" max="7938" width="65.33203125" customWidth="1"/>
    <col min="7942" max="7942" width="14.44140625" customWidth="1"/>
    <col min="7943" max="7943" width="22.33203125" customWidth="1"/>
    <col min="8193" max="8193" width="6.88671875" customWidth="1"/>
    <col min="8194" max="8194" width="65.33203125" customWidth="1"/>
    <col min="8198" max="8198" width="14.44140625" customWidth="1"/>
    <col min="8199" max="8199" width="22.33203125" customWidth="1"/>
    <col min="8449" max="8449" width="6.88671875" customWidth="1"/>
    <col min="8450" max="8450" width="65.33203125" customWidth="1"/>
    <col min="8454" max="8454" width="14.44140625" customWidth="1"/>
    <col min="8455" max="8455" width="22.33203125" customWidth="1"/>
    <col min="8705" max="8705" width="6.88671875" customWidth="1"/>
    <col min="8706" max="8706" width="65.33203125" customWidth="1"/>
    <col min="8710" max="8710" width="14.44140625" customWidth="1"/>
    <col min="8711" max="8711" width="22.33203125" customWidth="1"/>
    <col min="8961" max="8961" width="6.88671875" customWidth="1"/>
    <col min="8962" max="8962" width="65.33203125" customWidth="1"/>
    <col min="8966" max="8966" width="14.44140625" customWidth="1"/>
    <col min="8967" max="8967" width="22.33203125" customWidth="1"/>
    <col min="9217" max="9217" width="6.88671875" customWidth="1"/>
    <col min="9218" max="9218" width="65.33203125" customWidth="1"/>
    <col min="9222" max="9222" width="14.44140625" customWidth="1"/>
    <col min="9223" max="9223" width="22.33203125" customWidth="1"/>
    <col min="9473" max="9473" width="6.88671875" customWidth="1"/>
    <col min="9474" max="9474" width="65.33203125" customWidth="1"/>
    <col min="9478" max="9478" width="14.44140625" customWidth="1"/>
    <col min="9479" max="9479" width="22.33203125" customWidth="1"/>
    <col min="9729" max="9729" width="6.88671875" customWidth="1"/>
    <col min="9730" max="9730" width="65.33203125" customWidth="1"/>
    <col min="9734" max="9734" width="14.44140625" customWidth="1"/>
    <col min="9735" max="9735" width="22.33203125" customWidth="1"/>
    <col min="9985" max="9985" width="6.88671875" customWidth="1"/>
    <col min="9986" max="9986" width="65.33203125" customWidth="1"/>
    <col min="9990" max="9990" width="14.44140625" customWidth="1"/>
    <col min="9991" max="9991" width="22.33203125" customWidth="1"/>
    <col min="10241" max="10241" width="6.88671875" customWidth="1"/>
    <col min="10242" max="10242" width="65.33203125" customWidth="1"/>
    <col min="10246" max="10246" width="14.44140625" customWidth="1"/>
    <col min="10247" max="10247" width="22.33203125" customWidth="1"/>
    <col min="10497" max="10497" width="6.88671875" customWidth="1"/>
    <col min="10498" max="10498" width="65.33203125" customWidth="1"/>
    <col min="10502" max="10502" width="14.44140625" customWidth="1"/>
    <col min="10503" max="10503" width="22.33203125" customWidth="1"/>
    <col min="10753" max="10753" width="6.88671875" customWidth="1"/>
    <col min="10754" max="10754" width="65.33203125" customWidth="1"/>
    <col min="10758" max="10758" width="14.44140625" customWidth="1"/>
    <col min="10759" max="10759" width="22.33203125" customWidth="1"/>
    <col min="11009" max="11009" width="6.88671875" customWidth="1"/>
    <col min="11010" max="11010" width="65.33203125" customWidth="1"/>
    <col min="11014" max="11014" width="14.44140625" customWidth="1"/>
    <col min="11015" max="11015" width="22.33203125" customWidth="1"/>
    <col min="11265" max="11265" width="6.88671875" customWidth="1"/>
    <col min="11266" max="11266" width="65.33203125" customWidth="1"/>
    <col min="11270" max="11270" width="14.44140625" customWidth="1"/>
    <col min="11271" max="11271" width="22.33203125" customWidth="1"/>
    <col min="11521" max="11521" width="6.88671875" customWidth="1"/>
    <col min="11522" max="11522" width="65.33203125" customWidth="1"/>
    <col min="11526" max="11526" width="14.44140625" customWidth="1"/>
    <col min="11527" max="11527" width="22.33203125" customWidth="1"/>
    <col min="11777" max="11777" width="6.88671875" customWidth="1"/>
    <col min="11778" max="11778" width="65.33203125" customWidth="1"/>
    <col min="11782" max="11782" width="14.44140625" customWidth="1"/>
    <col min="11783" max="11783" width="22.33203125" customWidth="1"/>
    <col min="12033" max="12033" width="6.88671875" customWidth="1"/>
    <col min="12034" max="12034" width="65.33203125" customWidth="1"/>
    <col min="12038" max="12038" width="14.44140625" customWidth="1"/>
    <col min="12039" max="12039" width="22.33203125" customWidth="1"/>
    <col min="12289" max="12289" width="6.88671875" customWidth="1"/>
    <col min="12290" max="12290" width="65.33203125" customWidth="1"/>
    <col min="12294" max="12294" width="14.44140625" customWidth="1"/>
    <col min="12295" max="12295" width="22.33203125" customWidth="1"/>
    <col min="12545" max="12545" width="6.88671875" customWidth="1"/>
    <col min="12546" max="12546" width="65.33203125" customWidth="1"/>
    <col min="12550" max="12550" width="14.44140625" customWidth="1"/>
    <col min="12551" max="12551" width="22.33203125" customWidth="1"/>
    <col min="12801" max="12801" width="6.88671875" customWidth="1"/>
    <col min="12802" max="12802" width="65.33203125" customWidth="1"/>
    <col min="12806" max="12806" width="14.44140625" customWidth="1"/>
    <col min="12807" max="12807" width="22.33203125" customWidth="1"/>
    <col min="13057" max="13057" width="6.88671875" customWidth="1"/>
    <col min="13058" max="13058" width="65.33203125" customWidth="1"/>
    <col min="13062" max="13062" width="14.44140625" customWidth="1"/>
    <col min="13063" max="13063" width="22.33203125" customWidth="1"/>
    <col min="13313" max="13313" width="6.88671875" customWidth="1"/>
    <col min="13314" max="13314" width="65.33203125" customWidth="1"/>
    <col min="13318" max="13318" width="14.44140625" customWidth="1"/>
    <col min="13319" max="13319" width="22.33203125" customWidth="1"/>
    <col min="13569" max="13569" width="6.88671875" customWidth="1"/>
    <col min="13570" max="13570" width="65.33203125" customWidth="1"/>
    <col min="13574" max="13574" width="14.44140625" customWidth="1"/>
    <col min="13575" max="13575" width="22.33203125" customWidth="1"/>
    <col min="13825" max="13825" width="6.88671875" customWidth="1"/>
    <col min="13826" max="13826" width="65.33203125" customWidth="1"/>
    <col min="13830" max="13830" width="14.44140625" customWidth="1"/>
    <col min="13831" max="13831" width="22.33203125" customWidth="1"/>
    <col min="14081" max="14081" width="6.88671875" customWidth="1"/>
    <col min="14082" max="14082" width="65.33203125" customWidth="1"/>
    <col min="14086" max="14086" width="14.44140625" customWidth="1"/>
    <col min="14087" max="14087" width="22.33203125" customWidth="1"/>
    <col min="14337" max="14337" width="6.88671875" customWidth="1"/>
    <col min="14338" max="14338" width="65.33203125" customWidth="1"/>
    <col min="14342" max="14342" width="14.44140625" customWidth="1"/>
    <col min="14343" max="14343" width="22.33203125" customWidth="1"/>
    <col min="14593" max="14593" width="6.88671875" customWidth="1"/>
    <col min="14594" max="14594" width="65.33203125" customWidth="1"/>
    <col min="14598" max="14598" width="14.44140625" customWidth="1"/>
    <col min="14599" max="14599" width="22.33203125" customWidth="1"/>
    <col min="14849" max="14849" width="6.88671875" customWidth="1"/>
    <col min="14850" max="14850" width="65.33203125" customWidth="1"/>
    <col min="14854" max="14854" width="14.44140625" customWidth="1"/>
    <col min="14855" max="14855" width="22.33203125" customWidth="1"/>
    <col min="15105" max="15105" width="6.88671875" customWidth="1"/>
    <col min="15106" max="15106" width="65.33203125" customWidth="1"/>
    <col min="15110" max="15110" width="14.44140625" customWidth="1"/>
    <col min="15111" max="15111" width="22.33203125" customWidth="1"/>
    <col min="15361" max="15361" width="6.88671875" customWidth="1"/>
    <col min="15362" max="15362" width="65.33203125" customWidth="1"/>
    <col min="15366" max="15366" width="14.44140625" customWidth="1"/>
    <col min="15367" max="15367" width="22.33203125" customWidth="1"/>
    <col min="15617" max="15617" width="6.88671875" customWidth="1"/>
    <col min="15618" max="15618" width="65.33203125" customWidth="1"/>
    <col min="15622" max="15622" width="14.44140625" customWidth="1"/>
    <col min="15623" max="15623" width="22.33203125" customWidth="1"/>
    <col min="15873" max="15873" width="6.88671875" customWidth="1"/>
    <col min="15874" max="15874" width="65.33203125" customWidth="1"/>
    <col min="15878" max="15878" width="14.44140625" customWidth="1"/>
    <col min="15879" max="15879" width="22.33203125" customWidth="1"/>
    <col min="16129" max="16129" width="6.88671875" customWidth="1"/>
    <col min="16130" max="16130" width="65.33203125" customWidth="1"/>
    <col min="16134" max="16134" width="14.44140625" customWidth="1"/>
    <col min="16135" max="16135" width="22.33203125" customWidth="1"/>
  </cols>
  <sheetData>
    <row r="1" spans="1:18" ht="15.6" x14ac:dyDescent="0.3">
      <c r="A1" s="115" t="s">
        <v>116</v>
      </c>
      <c r="B1" s="115"/>
      <c r="C1" s="115"/>
      <c r="D1" s="115"/>
      <c r="E1" s="115"/>
      <c r="F1" s="115"/>
      <c r="G1" s="115"/>
    </row>
    <row r="2" spans="1:18" ht="15.6" x14ac:dyDescent="0.3">
      <c r="A2" s="115" t="s">
        <v>117</v>
      </c>
      <c r="B2" s="115"/>
      <c r="C2" s="115"/>
      <c r="D2" s="115"/>
      <c r="E2" s="115"/>
      <c r="F2" s="115"/>
      <c r="G2" s="115"/>
    </row>
    <row r="3" spans="1:18" ht="15.6" x14ac:dyDescent="0.3">
      <c r="A3" s="116"/>
      <c r="B3" s="116"/>
      <c r="C3" s="116"/>
      <c r="D3" s="116"/>
      <c r="E3" s="116"/>
      <c r="F3" s="116"/>
      <c r="G3" s="116"/>
      <c r="L3" s="115"/>
      <c r="M3" s="115"/>
      <c r="N3" s="115"/>
      <c r="O3" s="115"/>
      <c r="P3" s="115"/>
      <c r="Q3" s="115"/>
      <c r="R3" s="115"/>
    </row>
    <row r="4" spans="1:18" ht="15.6" x14ac:dyDescent="0.3">
      <c r="A4" s="119"/>
      <c r="B4" s="116"/>
      <c r="C4" s="116"/>
      <c r="D4" s="116"/>
      <c r="E4" s="116"/>
      <c r="F4" s="116"/>
      <c r="G4" s="116"/>
      <c r="L4" s="115"/>
      <c r="M4" s="115"/>
      <c r="N4" s="115"/>
      <c r="O4" s="115"/>
      <c r="P4" s="115"/>
      <c r="Q4" s="115"/>
      <c r="R4" s="115"/>
    </row>
    <row r="5" spans="1:18" x14ac:dyDescent="0.3">
      <c r="A5" s="117" t="s">
        <v>1</v>
      </c>
      <c r="B5" s="117"/>
      <c r="C5" s="2"/>
      <c r="D5" s="2"/>
      <c r="E5" s="2"/>
      <c r="F5" s="2"/>
      <c r="G5" s="2"/>
    </row>
    <row r="6" spans="1:18" x14ac:dyDescent="0.3">
      <c r="A6" s="4"/>
      <c r="B6" s="2" t="s">
        <v>216</v>
      </c>
      <c r="C6" s="2"/>
      <c r="D6" s="2"/>
      <c r="E6" s="2"/>
      <c r="F6" s="2"/>
      <c r="G6" s="2"/>
    </row>
    <row r="7" spans="1:18" x14ac:dyDescent="0.3">
      <c r="A7" s="4"/>
      <c r="B7" s="2" t="s">
        <v>104</v>
      </c>
      <c r="C7" s="2"/>
      <c r="D7" s="2"/>
      <c r="E7" s="2"/>
      <c r="F7" s="2"/>
      <c r="G7" s="2"/>
    </row>
    <row r="8" spans="1:18" x14ac:dyDescent="0.3">
      <c r="A8" s="4"/>
      <c r="B8" s="2" t="s">
        <v>92</v>
      </c>
      <c r="C8" s="2"/>
      <c r="D8" s="2"/>
      <c r="E8" s="2"/>
      <c r="F8" s="2"/>
      <c r="G8" s="2"/>
    </row>
    <row r="9" spans="1:18" x14ac:dyDescent="0.3">
      <c r="A9" s="4"/>
      <c r="B9" s="2" t="s">
        <v>98</v>
      </c>
      <c r="C9" s="2"/>
      <c r="D9" s="2"/>
      <c r="E9" s="2"/>
      <c r="F9" s="2"/>
      <c r="G9" s="2"/>
    </row>
    <row r="10" spans="1:18" x14ac:dyDescent="0.3">
      <c r="A10" s="118" t="s">
        <v>3</v>
      </c>
      <c r="B10" s="118"/>
      <c r="C10" s="5"/>
      <c r="D10" s="5"/>
      <c r="E10" s="5"/>
      <c r="F10" s="5"/>
      <c r="G10" s="5"/>
    </row>
    <row r="11" spans="1:18" ht="27.6" x14ac:dyDescent="0.3">
      <c r="A11" s="6"/>
      <c r="B11" s="7" t="s">
        <v>4</v>
      </c>
      <c r="C11" s="7" t="s">
        <v>5</v>
      </c>
      <c r="D11" s="7" t="s">
        <v>6</v>
      </c>
      <c r="E11" s="7" t="s">
        <v>7</v>
      </c>
      <c r="F11" s="7" t="s">
        <v>61</v>
      </c>
      <c r="G11" s="7" t="s">
        <v>8</v>
      </c>
      <c r="H11" s="80" t="s">
        <v>201</v>
      </c>
    </row>
    <row r="12" spans="1:18" x14ac:dyDescent="0.3">
      <c r="A12" s="8"/>
      <c r="B12" s="9" t="s">
        <v>9</v>
      </c>
      <c r="C12" s="9" t="s">
        <v>10</v>
      </c>
      <c r="D12" s="9" t="s">
        <v>11</v>
      </c>
      <c r="E12" s="9" t="s">
        <v>12</v>
      </c>
      <c r="F12" s="9" t="s">
        <v>13</v>
      </c>
      <c r="G12" s="9" t="s">
        <v>14</v>
      </c>
      <c r="H12" s="80"/>
    </row>
    <row r="13" spans="1:18" x14ac:dyDescent="0.3">
      <c r="A13" s="6" t="s">
        <v>213</v>
      </c>
      <c r="B13" s="28" t="s">
        <v>214</v>
      </c>
      <c r="C13" s="6"/>
      <c r="D13" s="6"/>
      <c r="E13" s="6"/>
      <c r="F13" s="6"/>
      <c r="G13" s="12">
        <f>SUM(G14+G20+G23)</f>
        <v>13440000</v>
      </c>
      <c r="H13" s="80"/>
    </row>
    <row r="14" spans="1:18" x14ac:dyDescent="0.3">
      <c r="A14" s="10">
        <v>1</v>
      </c>
      <c r="B14" s="11" t="s">
        <v>15</v>
      </c>
      <c r="C14" s="12"/>
      <c r="D14" s="12"/>
      <c r="E14" s="12"/>
      <c r="F14" s="12"/>
      <c r="G14" s="12">
        <f>SUM(G15+G16+G17+G18+G19)</f>
        <v>10400000</v>
      </c>
      <c r="H14" s="80"/>
    </row>
    <row r="15" spans="1:18" x14ac:dyDescent="0.3">
      <c r="A15" s="13" t="s">
        <v>16</v>
      </c>
      <c r="B15" s="14" t="s">
        <v>17</v>
      </c>
      <c r="C15" s="15">
        <v>500000</v>
      </c>
      <c r="D15" s="16">
        <v>6</v>
      </c>
      <c r="E15" s="16" t="s">
        <v>18</v>
      </c>
      <c r="F15" s="16">
        <v>1</v>
      </c>
      <c r="G15" s="16">
        <f>C15*D15*F15</f>
        <v>3000000</v>
      </c>
      <c r="H15" s="126" t="s">
        <v>229</v>
      </c>
    </row>
    <row r="16" spans="1:18" x14ac:dyDescent="0.3">
      <c r="A16" s="13" t="s">
        <v>19</v>
      </c>
      <c r="B16" s="14" t="s">
        <v>20</v>
      </c>
      <c r="C16" s="15">
        <v>350000</v>
      </c>
      <c r="D16" s="16">
        <v>4</v>
      </c>
      <c r="E16" s="16" t="s">
        <v>18</v>
      </c>
      <c r="F16" s="16">
        <v>1</v>
      </c>
      <c r="G16" s="16">
        <f>C16*D16*F16</f>
        <v>1400000</v>
      </c>
      <c r="H16" s="128"/>
    </row>
    <row r="17" spans="1:11" ht="28.2" x14ac:dyDescent="0.3">
      <c r="A17" s="13" t="s">
        <v>93</v>
      </c>
      <c r="B17" s="20" t="s">
        <v>245</v>
      </c>
      <c r="C17" s="15">
        <v>900000</v>
      </c>
      <c r="D17" s="16">
        <v>2</v>
      </c>
      <c r="E17" s="16" t="s">
        <v>51</v>
      </c>
      <c r="F17" s="16">
        <v>1</v>
      </c>
      <c r="G17" s="16">
        <f t="shared" ref="G17:G19" si="0">C17*D17*F17</f>
        <v>1800000</v>
      </c>
      <c r="H17" s="129" t="s">
        <v>232</v>
      </c>
    </row>
    <row r="18" spans="1:11" ht="28.2" x14ac:dyDescent="0.3">
      <c r="A18" s="13" t="s">
        <v>94</v>
      </c>
      <c r="B18" s="21" t="s">
        <v>105</v>
      </c>
      <c r="C18" s="15">
        <v>250000</v>
      </c>
      <c r="D18" s="16">
        <v>12</v>
      </c>
      <c r="E18" s="16"/>
      <c r="F18" s="16">
        <v>1</v>
      </c>
      <c r="G18" s="16">
        <f t="shared" si="0"/>
        <v>3000000</v>
      </c>
      <c r="H18" s="130"/>
    </row>
    <row r="19" spans="1:11" ht="28.2" x14ac:dyDescent="0.3">
      <c r="A19" s="13" t="s">
        <v>95</v>
      </c>
      <c r="B19" s="21" t="s">
        <v>106</v>
      </c>
      <c r="C19" s="15">
        <v>80000</v>
      </c>
      <c r="D19" s="16">
        <v>15</v>
      </c>
      <c r="E19" s="16"/>
      <c r="F19" s="16">
        <v>1</v>
      </c>
      <c r="G19" s="16">
        <f t="shared" si="0"/>
        <v>1200000</v>
      </c>
      <c r="H19" s="131"/>
    </row>
    <row r="20" spans="1:11" x14ac:dyDescent="0.3">
      <c r="A20" s="17" t="s">
        <v>96</v>
      </c>
      <c r="B20" s="18" t="s">
        <v>26</v>
      </c>
      <c r="C20" s="12"/>
      <c r="D20" s="12"/>
      <c r="E20" s="12"/>
      <c r="F20" s="12"/>
      <c r="G20" s="12">
        <f>SUM(G21:G22)</f>
        <v>940000</v>
      </c>
      <c r="H20" s="126" t="s">
        <v>229</v>
      </c>
    </row>
    <row r="21" spans="1:11" ht="28.2" x14ac:dyDescent="0.3">
      <c r="A21" s="13" t="s">
        <v>23</v>
      </c>
      <c r="B21" s="21" t="s">
        <v>148</v>
      </c>
      <c r="C21" s="16">
        <v>20000</v>
      </c>
      <c r="D21" s="16">
        <v>32</v>
      </c>
      <c r="E21" s="16" t="s">
        <v>28</v>
      </c>
      <c r="F21" s="16">
        <v>1</v>
      </c>
      <c r="G21" s="16">
        <f>C21*D21*F21</f>
        <v>640000</v>
      </c>
      <c r="H21" s="127"/>
      <c r="I21">
        <v>65</v>
      </c>
      <c r="J21">
        <v>500</v>
      </c>
      <c r="K21">
        <f>I21*J21</f>
        <v>32500</v>
      </c>
    </row>
    <row r="22" spans="1:11" x14ac:dyDescent="0.3">
      <c r="A22" s="13" t="s">
        <v>24</v>
      </c>
      <c r="B22" s="14" t="s">
        <v>30</v>
      </c>
      <c r="C22" s="16">
        <v>10000</v>
      </c>
      <c r="D22" s="16">
        <v>30</v>
      </c>
      <c r="E22" s="16" t="s">
        <v>28</v>
      </c>
      <c r="F22" s="16">
        <v>1</v>
      </c>
      <c r="G22" s="16">
        <f>C22*D22*F22</f>
        <v>300000</v>
      </c>
      <c r="H22" s="127"/>
    </row>
    <row r="23" spans="1:11" x14ac:dyDescent="0.3">
      <c r="A23" s="17" t="s">
        <v>25</v>
      </c>
      <c r="B23" s="18" t="s">
        <v>35</v>
      </c>
      <c r="C23" s="16"/>
      <c r="D23" s="22"/>
      <c r="E23" s="16"/>
      <c r="F23" s="16"/>
      <c r="G23" s="12">
        <f>SUM(G24:G26)</f>
        <v>2100000</v>
      </c>
      <c r="H23" s="127"/>
    </row>
    <row r="24" spans="1:11" s="25" customFormat="1" ht="27.6" x14ac:dyDescent="0.25">
      <c r="A24" s="23" t="s">
        <v>27</v>
      </c>
      <c r="B24" s="20" t="s">
        <v>149</v>
      </c>
      <c r="C24" s="16">
        <v>10000</v>
      </c>
      <c r="D24" s="62" t="s">
        <v>107</v>
      </c>
      <c r="E24" s="16"/>
      <c r="F24" s="16">
        <v>1</v>
      </c>
      <c r="G24" s="16">
        <f t="shared" ref="G24:G26" si="1">C24*D24*F24</f>
        <v>1550000</v>
      </c>
      <c r="H24" s="127"/>
    </row>
    <row r="25" spans="1:11" s="25" customFormat="1" ht="13.8" x14ac:dyDescent="0.25">
      <c r="A25" s="23" t="s">
        <v>97</v>
      </c>
      <c r="B25" s="14" t="s">
        <v>202</v>
      </c>
      <c r="C25" s="16">
        <v>50000</v>
      </c>
      <c r="D25" s="24">
        <v>5</v>
      </c>
      <c r="E25" s="16" t="s">
        <v>38</v>
      </c>
      <c r="F25" s="16">
        <v>1</v>
      </c>
      <c r="G25" s="16">
        <f t="shared" si="1"/>
        <v>250000</v>
      </c>
      <c r="H25" s="127"/>
    </row>
    <row r="26" spans="1:11" x14ac:dyDescent="0.3">
      <c r="A26" s="27" t="s">
        <v>108</v>
      </c>
      <c r="B26" s="16" t="s">
        <v>118</v>
      </c>
      <c r="C26" s="16">
        <v>10000</v>
      </c>
      <c r="D26" s="16">
        <v>30</v>
      </c>
      <c r="E26" s="16" t="s">
        <v>42</v>
      </c>
      <c r="F26" s="16">
        <v>1</v>
      </c>
      <c r="G26" s="16">
        <f t="shared" si="1"/>
        <v>300000</v>
      </c>
      <c r="H26" s="128"/>
    </row>
  </sheetData>
  <mergeCells count="11">
    <mergeCell ref="L3:R3"/>
    <mergeCell ref="L4:R4"/>
    <mergeCell ref="H15:H16"/>
    <mergeCell ref="H17:H19"/>
    <mergeCell ref="H20:H26"/>
    <mergeCell ref="A10:B10"/>
    <mergeCell ref="A1:G1"/>
    <mergeCell ref="A2:G2"/>
    <mergeCell ref="A3:G3"/>
    <mergeCell ref="A4:G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topLeftCell="A7" workbookViewId="0">
      <selection activeCell="B17" sqref="B17"/>
    </sheetView>
  </sheetViews>
  <sheetFormatPr defaultRowHeight="14.4" x14ac:dyDescent="0.3"/>
  <cols>
    <col min="1" max="1" width="4.6640625" customWidth="1"/>
    <col min="2" max="2" width="54" customWidth="1"/>
    <col min="3" max="3" width="9.33203125" customWidth="1"/>
    <col min="4" max="4" width="6.109375" customWidth="1"/>
    <col min="5" max="5" width="8.109375" customWidth="1"/>
    <col min="6" max="6" width="12.33203125" customWidth="1"/>
    <col min="7" max="7" width="13.109375" customWidth="1"/>
    <col min="8" max="8" width="16.5546875" customWidth="1"/>
    <col min="241" max="241" width="6.88671875" customWidth="1"/>
    <col min="242" max="242" width="65.33203125" customWidth="1"/>
    <col min="246" max="246" width="14.44140625" customWidth="1"/>
    <col min="247" max="247" width="22.33203125" customWidth="1"/>
    <col min="497" max="497" width="6.88671875" customWidth="1"/>
    <col min="498" max="498" width="65.33203125" customWidth="1"/>
    <col min="502" max="502" width="14.44140625" customWidth="1"/>
    <col min="503" max="503" width="22.33203125" customWidth="1"/>
    <col min="753" max="753" width="6.88671875" customWidth="1"/>
    <col min="754" max="754" width="65.33203125" customWidth="1"/>
    <col min="758" max="758" width="14.44140625" customWidth="1"/>
    <col min="759" max="759" width="22.33203125" customWidth="1"/>
    <col min="1009" max="1009" width="6.88671875" customWidth="1"/>
    <col min="1010" max="1010" width="65.33203125" customWidth="1"/>
    <col min="1014" max="1014" width="14.44140625" customWidth="1"/>
    <col min="1015" max="1015" width="22.33203125" customWidth="1"/>
    <col min="1265" max="1265" width="6.88671875" customWidth="1"/>
    <col min="1266" max="1266" width="65.33203125" customWidth="1"/>
    <col min="1270" max="1270" width="14.44140625" customWidth="1"/>
    <col min="1271" max="1271" width="22.33203125" customWidth="1"/>
    <col min="1521" max="1521" width="6.88671875" customWidth="1"/>
    <col min="1522" max="1522" width="65.33203125" customWidth="1"/>
    <col min="1526" max="1526" width="14.44140625" customWidth="1"/>
    <col min="1527" max="1527" width="22.33203125" customWidth="1"/>
    <col min="1777" max="1777" width="6.88671875" customWidth="1"/>
    <col min="1778" max="1778" width="65.33203125" customWidth="1"/>
    <col min="1782" max="1782" width="14.44140625" customWidth="1"/>
    <col min="1783" max="1783" width="22.33203125" customWidth="1"/>
    <col min="2033" max="2033" width="6.88671875" customWidth="1"/>
    <col min="2034" max="2034" width="65.33203125" customWidth="1"/>
    <col min="2038" max="2038" width="14.44140625" customWidth="1"/>
    <col min="2039" max="2039" width="22.33203125" customWidth="1"/>
    <col min="2289" max="2289" width="6.88671875" customWidth="1"/>
    <col min="2290" max="2290" width="65.33203125" customWidth="1"/>
    <col min="2294" max="2294" width="14.44140625" customWidth="1"/>
    <col min="2295" max="2295" width="22.33203125" customWidth="1"/>
    <col min="2545" max="2545" width="6.88671875" customWidth="1"/>
    <col min="2546" max="2546" width="65.33203125" customWidth="1"/>
    <col min="2550" max="2550" width="14.44140625" customWidth="1"/>
    <col min="2551" max="2551" width="22.33203125" customWidth="1"/>
    <col min="2801" max="2801" width="6.88671875" customWidth="1"/>
    <col min="2802" max="2802" width="65.33203125" customWidth="1"/>
    <col min="2806" max="2806" width="14.44140625" customWidth="1"/>
    <col min="2807" max="2807" width="22.33203125" customWidth="1"/>
    <col min="3057" max="3057" width="6.88671875" customWidth="1"/>
    <col min="3058" max="3058" width="65.33203125" customWidth="1"/>
    <col min="3062" max="3062" width="14.44140625" customWidth="1"/>
    <col min="3063" max="3063" width="22.33203125" customWidth="1"/>
    <col min="3313" max="3313" width="6.88671875" customWidth="1"/>
    <col min="3314" max="3314" width="65.33203125" customWidth="1"/>
    <col min="3318" max="3318" width="14.44140625" customWidth="1"/>
    <col min="3319" max="3319" width="22.33203125" customWidth="1"/>
    <col min="3569" max="3569" width="6.88671875" customWidth="1"/>
    <col min="3570" max="3570" width="65.33203125" customWidth="1"/>
    <col min="3574" max="3574" width="14.44140625" customWidth="1"/>
    <col min="3575" max="3575" width="22.33203125" customWidth="1"/>
    <col min="3825" max="3825" width="6.88671875" customWidth="1"/>
    <col min="3826" max="3826" width="65.33203125" customWidth="1"/>
    <col min="3830" max="3830" width="14.44140625" customWidth="1"/>
    <col min="3831" max="3831" width="22.33203125" customWidth="1"/>
    <col min="4081" max="4081" width="6.88671875" customWidth="1"/>
    <col min="4082" max="4082" width="65.33203125" customWidth="1"/>
    <col min="4086" max="4086" width="14.44140625" customWidth="1"/>
    <col min="4087" max="4087" width="22.33203125" customWidth="1"/>
    <col min="4337" max="4337" width="6.88671875" customWidth="1"/>
    <col min="4338" max="4338" width="65.33203125" customWidth="1"/>
    <col min="4342" max="4342" width="14.44140625" customWidth="1"/>
    <col min="4343" max="4343" width="22.33203125" customWidth="1"/>
    <col min="4593" max="4593" width="6.88671875" customWidth="1"/>
    <col min="4594" max="4594" width="65.33203125" customWidth="1"/>
    <col min="4598" max="4598" width="14.44140625" customWidth="1"/>
    <col min="4599" max="4599" width="22.33203125" customWidth="1"/>
    <col min="4849" max="4849" width="6.88671875" customWidth="1"/>
    <col min="4850" max="4850" width="65.33203125" customWidth="1"/>
    <col min="4854" max="4854" width="14.44140625" customWidth="1"/>
    <col min="4855" max="4855" width="22.33203125" customWidth="1"/>
    <col min="5105" max="5105" width="6.88671875" customWidth="1"/>
    <col min="5106" max="5106" width="65.33203125" customWidth="1"/>
    <col min="5110" max="5110" width="14.44140625" customWidth="1"/>
    <col min="5111" max="5111" width="22.33203125" customWidth="1"/>
    <col min="5361" max="5361" width="6.88671875" customWidth="1"/>
    <col min="5362" max="5362" width="65.33203125" customWidth="1"/>
    <col min="5366" max="5366" width="14.44140625" customWidth="1"/>
    <col min="5367" max="5367" width="22.33203125" customWidth="1"/>
    <col min="5617" max="5617" width="6.88671875" customWidth="1"/>
    <col min="5618" max="5618" width="65.33203125" customWidth="1"/>
    <col min="5622" max="5622" width="14.44140625" customWidth="1"/>
    <col min="5623" max="5623" width="22.33203125" customWidth="1"/>
    <col min="5873" max="5873" width="6.88671875" customWidth="1"/>
    <col min="5874" max="5874" width="65.33203125" customWidth="1"/>
    <col min="5878" max="5878" width="14.44140625" customWidth="1"/>
    <col min="5879" max="5879" width="22.33203125" customWidth="1"/>
    <col min="6129" max="6129" width="6.88671875" customWidth="1"/>
    <col min="6130" max="6130" width="65.33203125" customWidth="1"/>
    <col min="6134" max="6134" width="14.44140625" customWidth="1"/>
    <col min="6135" max="6135" width="22.33203125" customWidth="1"/>
    <col min="6385" max="6385" width="6.88671875" customWidth="1"/>
    <col min="6386" max="6386" width="65.33203125" customWidth="1"/>
    <col min="6390" max="6390" width="14.44140625" customWidth="1"/>
    <col min="6391" max="6391" width="22.33203125" customWidth="1"/>
    <col min="6641" max="6641" width="6.88671875" customWidth="1"/>
    <col min="6642" max="6642" width="65.33203125" customWidth="1"/>
    <col min="6646" max="6646" width="14.44140625" customWidth="1"/>
    <col min="6647" max="6647" width="22.33203125" customWidth="1"/>
    <col min="6897" max="6897" width="6.88671875" customWidth="1"/>
    <col min="6898" max="6898" width="65.33203125" customWidth="1"/>
    <col min="6902" max="6902" width="14.44140625" customWidth="1"/>
    <col min="6903" max="6903" width="22.33203125" customWidth="1"/>
    <col min="7153" max="7153" width="6.88671875" customWidth="1"/>
    <col min="7154" max="7154" width="65.33203125" customWidth="1"/>
    <col min="7158" max="7158" width="14.44140625" customWidth="1"/>
    <col min="7159" max="7159" width="22.33203125" customWidth="1"/>
    <col min="7409" max="7409" width="6.88671875" customWidth="1"/>
    <col min="7410" max="7410" width="65.33203125" customWidth="1"/>
    <col min="7414" max="7414" width="14.44140625" customWidth="1"/>
    <col min="7415" max="7415" width="22.33203125" customWidth="1"/>
    <col min="7665" max="7665" width="6.88671875" customWidth="1"/>
    <col min="7666" max="7666" width="65.33203125" customWidth="1"/>
    <col min="7670" max="7670" width="14.44140625" customWidth="1"/>
    <col min="7671" max="7671" width="22.33203125" customWidth="1"/>
    <col min="7921" max="7921" width="6.88671875" customWidth="1"/>
    <col min="7922" max="7922" width="65.33203125" customWidth="1"/>
    <col min="7926" max="7926" width="14.44140625" customWidth="1"/>
    <col min="7927" max="7927" width="22.33203125" customWidth="1"/>
    <col min="8177" max="8177" width="6.88671875" customWidth="1"/>
    <col min="8178" max="8178" width="65.33203125" customWidth="1"/>
    <col min="8182" max="8182" width="14.44140625" customWidth="1"/>
    <col min="8183" max="8183" width="22.33203125" customWidth="1"/>
    <col min="8433" max="8433" width="6.88671875" customWidth="1"/>
    <col min="8434" max="8434" width="65.33203125" customWidth="1"/>
    <col min="8438" max="8438" width="14.44140625" customWidth="1"/>
    <col min="8439" max="8439" width="22.33203125" customWidth="1"/>
    <col min="8689" max="8689" width="6.88671875" customWidth="1"/>
    <col min="8690" max="8690" width="65.33203125" customWidth="1"/>
    <col min="8694" max="8694" width="14.44140625" customWidth="1"/>
    <col min="8695" max="8695" width="22.33203125" customWidth="1"/>
    <col min="8945" max="8945" width="6.88671875" customWidth="1"/>
    <col min="8946" max="8946" width="65.33203125" customWidth="1"/>
    <col min="8950" max="8950" width="14.44140625" customWidth="1"/>
    <col min="8951" max="8951" width="22.33203125" customWidth="1"/>
    <col min="9201" max="9201" width="6.88671875" customWidth="1"/>
    <col min="9202" max="9202" width="65.33203125" customWidth="1"/>
    <col min="9206" max="9206" width="14.44140625" customWidth="1"/>
    <col min="9207" max="9207" width="22.33203125" customWidth="1"/>
    <col min="9457" max="9457" width="6.88671875" customWidth="1"/>
    <col min="9458" max="9458" width="65.33203125" customWidth="1"/>
    <col min="9462" max="9462" width="14.44140625" customWidth="1"/>
    <col min="9463" max="9463" width="22.33203125" customWidth="1"/>
    <col min="9713" max="9713" width="6.88671875" customWidth="1"/>
    <col min="9714" max="9714" width="65.33203125" customWidth="1"/>
    <col min="9718" max="9718" width="14.44140625" customWidth="1"/>
    <col min="9719" max="9719" width="22.33203125" customWidth="1"/>
    <col min="9969" max="9969" width="6.88671875" customWidth="1"/>
    <col min="9970" max="9970" width="65.33203125" customWidth="1"/>
    <col min="9974" max="9974" width="14.44140625" customWidth="1"/>
    <col min="9975" max="9975" width="22.33203125" customWidth="1"/>
    <col min="10225" max="10225" width="6.88671875" customWidth="1"/>
    <col min="10226" max="10226" width="65.33203125" customWidth="1"/>
    <col min="10230" max="10230" width="14.44140625" customWidth="1"/>
    <col min="10231" max="10231" width="22.33203125" customWidth="1"/>
    <col min="10481" max="10481" width="6.88671875" customWidth="1"/>
    <col min="10482" max="10482" width="65.33203125" customWidth="1"/>
    <col min="10486" max="10486" width="14.44140625" customWidth="1"/>
    <col min="10487" max="10487" width="22.33203125" customWidth="1"/>
    <col min="10737" max="10737" width="6.88671875" customWidth="1"/>
    <col min="10738" max="10738" width="65.33203125" customWidth="1"/>
    <col min="10742" max="10742" width="14.44140625" customWidth="1"/>
    <col min="10743" max="10743" width="22.33203125" customWidth="1"/>
    <col min="10993" max="10993" width="6.88671875" customWidth="1"/>
    <col min="10994" max="10994" width="65.33203125" customWidth="1"/>
    <col min="10998" max="10998" width="14.44140625" customWidth="1"/>
    <col min="10999" max="10999" width="22.33203125" customWidth="1"/>
    <col min="11249" max="11249" width="6.88671875" customWidth="1"/>
    <col min="11250" max="11250" width="65.33203125" customWidth="1"/>
    <col min="11254" max="11254" width="14.44140625" customWidth="1"/>
    <col min="11255" max="11255" width="22.33203125" customWidth="1"/>
    <col min="11505" max="11505" width="6.88671875" customWidth="1"/>
    <col min="11506" max="11506" width="65.33203125" customWidth="1"/>
    <col min="11510" max="11510" width="14.44140625" customWidth="1"/>
    <col min="11511" max="11511" width="22.33203125" customWidth="1"/>
    <col min="11761" max="11761" width="6.88671875" customWidth="1"/>
    <col min="11762" max="11762" width="65.33203125" customWidth="1"/>
    <col min="11766" max="11766" width="14.44140625" customWidth="1"/>
    <col min="11767" max="11767" width="22.33203125" customWidth="1"/>
    <col min="12017" max="12017" width="6.88671875" customWidth="1"/>
    <col min="12018" max="12018" width="65.33203125" customWidth="1"/>
    <col min="12022" max="12022" width="14.44140625" customWidth="1"/>
    <col min="12023" max="12023" width="22.33203125" customWidth="1"/>
    <col min="12273" max="12273" width="6.88671875" customWidth="1"/>
    <col min="12274" max="12274" width="65.33203125" customWidth="1"/>
    <col min="12278" max="12278" width="14.44140625" customWidth="1"/>
    <col min="12279" max="12279" width="22.33203125" customWidth="1"/>
    <col min="12529" max="12529" width="6.88671875" customWidth="1"/>
    <col min="12530" max="12530" width="65.33203125" customWidth="1"/>
    <col min="12534" max="12534" width="14.44140625" customWidth="1"/>
    <col min="12535" max="12535" width="22.33203125" customWidth="1"/>
    <col min="12785" max="12785" width="6.88671875" customWidth="1"/>
    <col min="12786" max="12786" width="65.33203125" customWidth="1"/>
    <col min="12790" max="12790" width="14.44140625" customWidth="1"/>
    <col min="12791" max="12791" width="22.33203125" customWidth="1"/>
    <col min="13041" max="13041" width="6.88671875" customWidth="1"/>
    <col min="13042" max="13042" width="65.33203125" customWidth="1"/>
    <col min="13046" max="13046" width="14.44140625" customWidth="1"/>
    <col min="13047" max="13047" width="22.33203125" customWidth="1"/>
    <col min="13297" max="13297" width="6.88671875" customWidth="1"/>
    <col min="13298" max="13298" width="65.33203125" customWidth="1"/>
    <col min="13302" max="13302" width="14.44140625" customWidth="1"/>
    <col min="13303" max="13303" width="22.33203125" customWidth="1"/>
    <col min="13553" max="13553" width="6.88671875" customWidth="1"/>
    <col min="13554" max="13554" width="65.33203125" customWidth="1"/>
    <col min="13558" max="13558" width="14.44140625" customWidth="1"/>
    <col min="13559" max="13559" width="22.33203125" customWidth="1"/>
    <col min="13809" max="13809" width="6.88671875" customWidth="1"/>
    <col min="13810" max="13810" width="65.33203125" customWidth="1"/>
    <col min="13814" max="13814" width="14.44140625" customWidth="1"/>
    <col min="13815" max="13815" width="22.33203125" customWidth="1"/>
    <col min="14065" max="14065" width="6.88671875" customWidth="1"/>
    <col min="14066" max="14066" width="65.33203125" customWidth="1"/>
    <col min="14070" max="14070" width="14.44140625" customWidth="1"/>
    <col min="14071" max="14071" width="22.33203125" customWidth="1"/>
    <col min="14321" max="14321" width="6.88671875" customWidth="1"/>
    <col min="14322" max="14322" width="65.33203125" customWidth="1"/>
    <col min="14326" max="14326" width="14.44140625" customWidth="1"/>
    <col min="14327" max="14327" width="22.33203125" customWidth="1"/>
    <col min="14577" max="14577" width="6.88671875" customWidth="1"/>
    <col min="14578" max="14578" width="65.33203125" customWidth="1"/>
    <col min="14582" max="14582" width="14.44140625" customWidth="1"/>
    <col min="14583" max="14583" width="22.33203125" customWidth="1"/>
    <col min="14833" max="14833" width="6.88671875" customWidth="1"/>
    <col min="14834" max="14834" width="65.33203125" customWidth="1"/>
    <col min="14838" max="14838" width="14.44140625" customWidth="1"/>
    <col min="14839" max="14839" width="22.33203125" customWidth="1"/>
    <col min="15089" max="15089" width="6.88671875" customWidth="1"/>
    <col min="15090" max="15090" width="65.33203125" customWidth="1"/>
    <col min="15094" max="15094" width="14.44140625" customWidth="1"/>
    <col min="15095" max="15095" width="22.33203125" customWidth="1"/>
    <col min="15345" max="15345" width="6.88671875" customWidth="1"/>
    <col min="15346" max="15346" width="65.33203125" customWidth="1"/>
    <col min="15350" max="15350" width="14.44140625" customWidth="1"/>
    <col min="15351" max="15351" width="22.33203125" customWidth="1"/>
    <col min="15601" max="15601" width="6.88671875" customWidth="1"/>
    <col min="15602" max="15602" width="65.33203125" customWidth="1"/>
    <col min="15606" max="15606" width="14.44140625" customWidth="1"/>
    <col min="15607" max="15607" width="22.33203125" customWidth="1"/>
    <col min="15857" max="15857" width="6.88671875" customWidth="1"/>
    <col min="15858" max="15858" width="65.33203125" customWidth="1"/>
    <col min="15862" max="15862" width="14.44140625" customWidth="1"/>
    <col min="15863" max="15863" width="22.33203125" customWidth="1"/>
    <col min="16113" max="16113" width="6.88671875" customWidth="1"/>
    <col min="16114" max="16114" width="65.33203125" customWidth="1"/>
    <col min="16118" max="16118" width="14.44140625" customWidth="1"/>
    <col min="16119" max="16119" width="22.33203125" customWidth="1"/>
  </cols>
  <sheetData>
    <row r="1" spans="1:8" ht="15.6" x14ac:dyDescent="0.3">
      <c r="A1" s="115" t="s">
        <v>123</v>
      </c>
      <c r="B1" s="115"/>
      <c r="C1" s="115"/>
      <c r="D1" s="115"/>
      <c r="E1" s="115"/>
      <c r="F1" s="115"/>
      <c r="G1" s="115"/>
    </row>
    <row r="2" spans="1:8" x14ac:dyDescent="0.3">
      <c r="A2" s="116" t="s">
        <v>0</v>
      </c>
      <c r="B2" s="116"/>
      <c r="C2" s="116"/>
      <c r="D2" s="116"/>
      <c r="E2" s="116"/>
      <c r="F2" s="116"/>
      <c r="G2" s="116"/>
    </row>
    <row r="3" spans="1:8" x14ac:dyDescent="0.3">
      <c r="A3" s="117" t="s">
        <v>1</v>
      </c>
      <c r="B3" s="117"/>
      <c r="C3" s="2"/>
      <c r="D3" s="2"/>
      <c r="E3" s="2"/>
      <c r="F3" s="2"/>
      <c r="G3" s="2"/>
    </row>
    <row r="4" spans="1:8" x14ac:dyDescent="0.3">
      <c r="A4" s="4"/>
      <c r="B4" s="2" t="s">
        <v>76</v>
      </c>
      <c r="C4" s="2"/>
      <c r="D4" s="2"/>
      <c r="E4" s="2"/>
      <c r="F4" s="2"/>
      <c r="G4" s="2"/>
    </row>
    <row r="5" spans="1:8" x14ac:dyDescent="0.3">
      <c r="A5" s="4"/>
      <c r="B5" s="2" t="s">
        <v>55</v>
      </c>
      <c r="C5" s="2"/>
      <c r="D5" s="2"/>
      <c r="E5" s="2"/>
      <c r="F5" s="2"/>
      <c r="G5" s="2"/>
    </row>
    <row r="6" spans="1:8" x14ac:dyDescent="0.3">
      <c r="A6" s="4"/>
      <c r="B6" s="2" t="s">
        <v>198</v>
      </c>
      <c r="C6" s="2"/>
      <c r="D6" s="2"/>
      <c r="E6" s="2"/>
      <c r="F6" s="2"/>
      <c r="G6" s="2"/>
    </row>
    <row r="7" spans="1:8" x14ac:dyDescent="0.3">
      <c r="A7" s="4"/>
      <c r="B7" s="2" t="s">
        <v>2</v>
      </c>
      <c r="C7" s="2"/>
      <c r="D7" s="2"/>
      <c r="E7" s="2"/>
      <c r="F7" s="2"/>
      <c r="G7" s="2"/>
    </row>
    <row r="8" spans="1:8" x14ac:dyDescent="0.3">
      <c r="A8" s="118" t="s">
        <v>3</v>
      </c>
      <c r="B8" s="118"/>
      <c r="C8" s="5"/>
      <c r="D8" s="5"/>
      <c r="E8" s="5"/>
      <c r="F8" s="5"/>
      <c r="G8" s="5"/>
    </row>
    <row r="9" spans="1:8" ht="27.6" x14ac:dyDescent="0.3">
      <c r="A9" s="6"/>
      <c r="B9" s="7" t="s">
        <v>4</v>
      </c>
      <c r="C9" s="7" t="s">
        <v>5</v>
      </c>
      <c r="D9" s="7" t="s">
        <v>6</v>
      </c>
      <c r="E9" s="7" t="s">
        <v>7</v>
      </c>
      <c r="F9" s="7" t="s">
        <v>49</v>
      </c>
      <c r="G9" s="7" t="s">
        <v>8</v>
      </c>
      <c r="H9" s="80" t="s">
        <v>201</v>
      </c>
    </row>
    <row r="10" spans="1:8" ht="30" customHeight="1" x14ac:dyDescent="0.3">
      <c r="A10" s="8"/>
      <c r="B10" s="9" t="s">
        <v>9</v>
      </c>
      <c r="C10" s="9" t="s">
        <v>10</v>
      </c>
      <c r="D10" s="9" t="s">
        <v>11</v>
      </c>
      <c r="E10" s="9" t="s">
        <v>12</v>
      </c>
      <c r="F10" s="9" t="s">
        <v>13</v>
      </c>
      <c r="G10" s="9" t="s">
        <v>14</v>
      </c>
      <c r="H10" s="64"/>
    </row>
    <row r="11" spans="1:8" ht="14.25" customHeight="1" x14ac:dyDescent="0.3">
      <c r="A11" s="10">
        <v>1</v>
      </c>
      <c r="B11" s="11" t="s">
        <v>15</v>
      </c>
      <c r="C11" s="12"/>
      <c r="D11" s="12"/>
      <c r="E11" s="12"/>
      <c r="F11" s="12"/>
      <c r="G11" s="12">
        <f>SUM(G12+G13)</f>
        <v>50100000</v>
      </c>
      <c r="H11" s="114" t="s">
        <v>229</v>
      </c>
    </row>
    <row r="12" spans="1:8" x14ac:dyDescent="0.3">
      <c r="A12" s="13" t="s">
        <v>16</v>
      </c>
      <c r="B12" s="14" t="s">
        <v>17</v>
      </c>
      <c r="C12" s="15">
        <v>500000</v>
      </c>
      <c r="D12" s="16">
        <v>26</v>
      </c>
      <c r="E12" s="16" t="s">
        <v>18</v>
      </c>
      <c r="F12" s="16">
        <v>1</v>
      </c>
      <c r="G12" s="16">
        <f>C12*D12*F12</f>
        <v>13000000</v>
      </c>
      <c r="H12" s="114"/>
    </row>
    <row r="13" spans="1:8" x14ac:dyDescent="0.3">
      <c r="A13" s="13" t="s">
        <v>19</v>
      </c>
      <c r="B13" s="14" t="s">
        <v>20</v>
      </c>
      <c r="C13" s="15">
        <v>350000</v>
      </c>
      <c r="D13" s="16">
        <v>106</v>
      </c>
      <c r="E13" s="16" t="s">
        <v>18</v>
      </c>
      <c r="F13" s="16">
        <v>1</v>
      </c>
      <c r="G13" s="16">
        <f>C13*D13*F13</f>
        <v>37100000</v>
      </c>
      <c r="H13" s="114"/>
    </row>
    <row r="14" spans="1:8" ht="14.25" customHeight="1" x14ac:dyDescent="0.3">
      <c r="A14" s="17" t="s">
        <v>21</v>
      </c>
      <c r="B14" s="18" t="s">
        <v>22</v>
      </c>
      <c r="C14" s="19"/>
      <c r="D14" s="12"/>
      <c r="E14" s="12"/>
      <c r="F14" s="12"/>
      <c r="G14" s="12">
        <f>SUM(G15:G16)</f>
        <v>17280000</v>
      </c>
      <c r="H14" s="114" t="s">
        <v>249</v>
      </c>
    </row>
    <row r="15" spans="1:8" x14ac:dyDescent="0.3">
      <c r="A15" s="13" t="s">
        <v>23</v>
      </c>
      <c r="B15" s="14" t="s">
        <v>46</v>
      </c>
      <c r="C15" s="15">
        <v>20000</v>
      </c>
      <c r="D15" s="16">
        <v>264</v>
      </c>
      <c r="E15" s="16"/>
      <c r="F15" s="16">
        <v>1</v>
      </c>
      <c r="G15" s="16">
        <f>C15*D15*F15</f>
        <v>5280000</v>
      </c>
      <c r="H15" s="114"/>
    </row>
    <row r="16" spans="1:8" ht="33" customHeight="1" x14ac:dyDescent="0.3">
      <c r="A16" s="13" t="s">
        <v>24</v>
      </c>
      <c r="B16" s="20" t="s">
        <v>47</v>
      </c>
      <c r="C16" s="15">
        <v>1000000</v>
      </c>
      <c r="D16" s="16">
        <v>12</v>
      </c>
      <c r="E16" s="16"/>
      <c r="F16" s="16">
        <v>1</v>
      </c>
      <c r="G16" s="16">
        <f>C16*D16*F16</f>
        <v>12000000</v>
      </c>
      <c r="H16" s="114"/>
    </row>
    <row r="17" spans="1:8" ht="14.25" customHeight="1" x14ac:dyDescent="0.3">
      <c r="A17" s="17" t="s">
        <v>25</v>
      </c>
      <c r="B17" s="18" t="s">
        <v>26</v>
      </c>
      <c r="C17" s="12"/>
      <c r="D17" s="12"/>
      <c r="E17" s="12"/>
      <c r="F17" s="12"/>
      <c r="G17" s="12">
        <f>SUM(G18:G19)</f>
        <v>420000</v>
      </c>
      <c r="H17" s="114" t="s">
        <v>229</v>
      </c>
    </row>
    <row r="18" spans="1:8" ht="34.5" customHeight="1" x14ac:dyDescent="0.3">
      <c r="A18" s="13" t="s">
        <v>27</v>
      </c>
      <c r="B18" s="21" t="s">
        <v>174</v>
      </c>
      <c r="C18" s="16">
        <v>95000</v>
      </c>
      <c r="D18" s="16">
        <v>4</v>
      </c>
      <c r="E18" s="16" t="s">
        <v>28</v>
      </c>
      <c r="F18" s="16">
        <v>1</v>
      </c>
      <c r="G18" s="16">
        <f>C18*D18*F18</f>
        <v>380000</v>
      </c>
      <c r="H18" s="114"/>
    </row>
    <row r="19" spans="1:8" x14ac:dyDescent="0.3">
      <c r="A19" s="13" t="s">
        <v>29</v>
      </c>
      <c r="B19" s="14" t="s">
        <v>30</v>
      </c>
      <c r="C19" s="16">
        <v>10000</v>
      </c>
      <c r="D19" s="16">
        <v>4</v>
      </c>
      <c r="E19" s="16" t="s">
        <v>28</v>
      </c>
      <c r="F19" s="16">
        <v>1</v>
      </c>
      <c r="G19" s="16">
        <f>C19*D19*F19</f>
        <v>40000</v>
      </c>
      <c r="H19" s="114"/>
    </row>
    <row r="20" spans="1:8" ht="14.25" customHeight="1" x14ac:dyDescent="0.3">
      <c r="A20" s="17" t="s">
        <v>31</v>
      </c>
      <c r="B20" s="18" t="s">
        <v>32</v>
      </c>
      <c r="C20" s="12"/>
      <c r="D20" s="12"/>
      <c r="E20" s="12"/>
      <c r="F20" s="12"/>
      <c r="G20" s="12">
        <f>SUM(G21:G21)</f>
        <v>1060000</v>
      </c>
      <c r="H20" s="114"/>
    </row>
    <row r="21" spans="1:8" ht="28.2" x14ac:dyDescent="0.3">
      <c r="A21" s="13" t="s">
        <v>33</v>
      </c>
      <c r="B21" s="20" t="s">
        <v>128</v>
      </c>
      <c r="C21" s="16">
        <v>5000</v>
      </c>
      <c r="D21" s="16">
        <v>212</v>
      </c>
      <c r="E21" s="16"/>
      <c r="F21" s="16">
        <v>1</v>
      </c>
      <c r="G21" s="16">
        <f>C21*D21*F21</f>
        <v>1060000</v>
      </c>
      <c r="H21" s="114"/>
    </row>
    <row r="22" spans="1:8" x14ac:dyDescent="0.3">
      <c r="A22" s="17" t="s">
        <v>34</v>
      </c>
      <c r="B22" s="18" t="s">
        <v>35</v>
      </c>
      <c r="C22" s="16"/>
      <c r="D22" s="22"/>
      <c r="E22" s="16"/>
      <c r="F22" s="16"/>
      <c r="G22" s="12">
        <f>SUM(G23+G24+G25+G26+G27)</f>
        <v>14560000</v>
      </c>
      <c r="H22" s="114"/>
    </row>
    <row r="23" spans="1:8" x14ac:dyDescent="0.3">
      <c r="A23" s="23" t="s">
        <v>36</v>
      </c>
      <c r="B23" s="14" t="s">
        <v>37</v>
      </c>
      <c r="C23" s="16">
        <v>500000</v>
      </c>
      <c r="D23" s="24">
        <v>13</v>
      </c>
      <c r="E23" s="16" t="s">
        <v>38</v>
      </c>
      <c r="F23" s="16">
        <v>1</v>
      </c>
      <c r="G23" s="16">
        <f>C23*D23*F23</f>
        <v>6500000</v>
      </c>
      <c r="H23" s="114"/>
    </row>
    <row r="24" spans="1:8" s="25" customFormat="1" ht="27.6" x14ac:dyDescent="0.25">
      <c r="A24" s="23" t="s">
        <v>39</v>
      </c>
      <c r="B24" s="20" t="s">
        <v>132</v>
      </c>
      <c r="C24" s="16">
        <v>10000</v>
      </c>
      <c r="D24" s="62" t="s">
        <v>48</v>
      </c>
      <c r="E24" s="16"/>
      <c r="F24" s="16">
        <v>1</v>
      </c>
      <c r="G24" s="16">
        <f t="shared" ref="G24:G27" si="0">C24*D24*F24</f>
        <v>3300000</v>
      </c>
      <c r="H24" s="114"/>
    </row>
    <row r="25" spans="1:8" s="25" customFormat="1" ht="13.8" x14ac:dyDescent="0.25">
      <c r="A25" s="23" t="s">
        <v>40</v>
      </c>
      <c r="B25" s="14" t="s">
        <v>41</v>
      </c>
      <c r="C25" s="16">
        <v>700000</v>
      </c>
      <c r="D25" s="26">
        <v>2</v>
      </c>
      <c r="E25" s="16" t="s">
        <v>42</v>
      </c>
      <c r="F25" s="16">
        <v>1</v>
      </c>
      <c r="G25" s="16">
        <f t="shared" si="0"/>
        <v>1400000</v>
      </c>
      <c r="H25" s="114"/>
    </row>
    <row r="26" spans="1:8" s="25" customFormat="1" ht="13.8" x14ac:dyDescent="0.25">
      <c r="A26" s="23" t="s">
        <v>43</v>
      </c>
      <c r="B26" s="14" t="s">
        <v>202</v>
      </c>
      <c r="C26" s="16">
        <v>50000</v>
      </c>
      <c r="D26" s="24">
        <v>66</v>
      </c>
      <c r="E26" s="16" t="s">
        <v>38</v>
      </c>
      <c r="F26" s="16">
        <v>1</v>
      </c>
      <c r="G26" s="16">
        <f t="shared" si="0"/>
        <v>3300000</v>
      </c>
      <c r="H26" s="114"/>
    </row>
    <row r="27" spans="1:8" x14ac:dyDescent="0.3">
      <c r="A27" s="27" t="s">
        <v>44</v>
      </c>
      <c r="B27" s="16" t="s">
        <v>84</v>
      </c>
      <c r="C27" s="16">
        <v>15000</v>
      </c>
      <c r="D27" s="16">
        <v>4</v>
      </c>
      <c r="E27" s="16" t="s">
        <v>42</v>
      </c>
      <c r="F27" s="16">
        <v>1</v>
      </c>
      <c r="G27" s="16">
        <f t="shared" si="0"/>
        <v>60000</v>
      </c>
      <c r="H27" s="114"/>
    </row>
    <row r="28" spans="1:8" ht="16.5" customHeight="1" x14ac:dyDescent="0.3">
      <c r="A28" s="28"/>
      <c r="B28" s="18" t="s">
        <v>45</v>
      </c>
      <c r="C28" s="16"/>
      <c r="D28" s="16"/>
      <c r="E28" s="16"/>
      <c r="F28" s="16"/>
      <c r="G28" s="12">
        <f>SUM(G11+G14+G17+G20+G22)</f>
        <v>83420000</v>
      </c>
      <c r="H28" s="64"/>
    </row>
    <row r="31" spans="1:8" ht="18" x14ac:dyDescent="0.3">
      <c r="H31" s="73"/>
    </row>
    <row r="32" spans="1:8" ht="18" x14ac:dyDescent="0.3">
      <c r="H32" s="73"/>
    </row>
    <row r="33" spans="8:8" ht="18" x14ac:dyDescent="0.3">
      <c r="H33" s="73"/>
    </row>
    <row r="34" spans="8:8" ht="18" x14ac:dyDescent="0.3">
      <c r="H34" s="73"/>
    </row>
    <row r="35" spans="8:8" ht="18" x14ac:dyDescent="0.3">
      <c r="H35" s="73"/>
    </row>
    <row r="36" spans="8:8" ht="18" x14ac:dyDescent="0.3">
      <c r="H36" s="73"/>
    </row>
    <row r="37" spans="8:8" ht="18" x14ac:dyDescent="0.3">
      <c r="H37" s="73"/>
    </row>
    <row r="38" spans="8:8" ht="18" x14ac:dyDescent="0.3">
      <c r="H38" s="73"/>
    </row>
    <row r="39" spans="8:8" ht="18" x14ac:dyDescent="0.3">
      <c r="H39" s="73"/>
    </row>
    <row r="40" spans="8:8" ht="18" x14ac:dyDescent="0.3">
      <c r="H40" s="73"/>
    </row>
    <row r="41" spans="8:8" ht="18" x14ac:dyDescent="0.3">
      <c r="H41" s="73"/>
    </row>
    <row r="42" spans="8:8" ht="18" x14ac:dyDescent="0.3">
      <c r="H42" s="73"/>
    </row>
    <row r="43" spans="8:8" ht="18" x14ac:dyDescent="0.3">
      <c r="H43" s="73"/>
    </row>
    <row r="44" spans="8:8" ht="18" x14ac:dyDescent="0.3">
      <c r="H44" s="73"/>
    </row>
    <row r="45" spans="8:8" ht="18" x14ac:dyDescent="0.3">
      <c r="H45" s="73"/>
    </row>
    <row r="46" spans="8:8" ht="18" x14ac:dyDescent="0.3">
      <c r="H46" s="73"/>
    </row>
    <row r="47" spans="8:8" ht="18" x14ac:dyDescent="0.3">
      <c r="H47" s="73"/>
    </row>
    <row r="48" spans="8:8" ht="15.6" x14ac:dyDescent="0.3">
      <c r="H48" s="74"/>
    </row>
    <row r="49" spans="8:8" ht="15.6" x14ac:dyDescent="0.3">
      <c r="H49" s="74"/>
    </row>
    <row r="50" spans="8:8" ht="15.6" x14ac:dyDescent="0.3">
      <c r="H50" s="74"/>
    </row>
  </sheetData>
  <mergeCells count="7">
    <mergeCell ref="H14:H16"/>
    <mergeCell ref="H17:H27"/>
    <mergeCell ref="A1:G1"/>
    <mergeCell ref="A2:G2"/>
    <mergeCell ref="A3:B3"/>
    <mergeCell ref="A8:B8"/>
    <mergeCell ref="H11:H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workbookViewId="0">
      <selection activeCell="C14" sqref="C14"/>
    </sheetView>
  </sheetViews>
  <sheetFormatPr defaultRowHeight="14.4" x14ac:dyDescent="0.3"/>
  <cols>
    <col min="1" max="1" width="4.6640625" customWidth="1"/>
    <col min="2" max="2" width="54" customWidth="1"/>
    <col min="3" max="3" width="9.33203125" customWidth="1"/>
    <col min="4" max="4" width="6.109375" customWidth="1"/>
    <col min="5" max="5" width="8.109375" customWidth="1"/>
    <col min="6" max="6" width="12.33203125" customWidth="1"/>
    <col min="7" max="7" width="13.109375" customWidth="1"/>
    <col min="8" max="8" width="18.33203125" customWidth="1"/>
    <col min="249" max="249" width="6.88671875" customWidth="1"/>
    <col min="250" max="250" width="65.33203125" customWidth="1"/>
    <col min="254" max="254" width="14.44140625" customWidth="1"/>
    <col min="255" max="255" width="22.33203125" customWidth="1"/>
    <col min="505" max="505" width="6.88671875" customWidth="1"/>
    <col min="506" max="506" width="65.33203125" customWidth="1"/>
    <col min="510" max="510" width="14.44140625" customWidth="1"/>
    <col min="511" max="511" width="22.33203125" customWidth="1"/>
    <col min="761" max="761" width="6.88671875" customWidth="1"/>
    <col min="762" max="762" width="65.33203125" customWidth="1"/>
    <col min="766" max="766" width="14.44140625" customWidth="1"/>
    <col min="767" max="767" width="22.33203125" customWidth="1"/>
    <col min="1017" max="1017" width="6.88671875" customWidth="1"/>
    <col min="1018" max="1018" width="65.33203125" customWidth="1"/>
    <col min="1022" max="1022" width="14.44140625" customWidth="1"/>
    <col min="1023" max="1023" width="22.33203125" customWidth="1"/>
    <col min="1273" max="1273" width="6.88671875" customWidth="1"/>
    <col min="1274" max="1274" width="65.33203125" customWidth="1"/>
    <col min="1278" max="1278" width="14.44140625" customWidth="1"/>
    <col min="1279" max="1279" width="22.33203125" customWidth="1"/>
    <col min="1529" max="1529" width="6.88671875" customWidth="1"/>
    <col min="1530" max="1530" width="65.33203125" customWidth="1"/>
    <col min="1534" max="1534" width="14.44140625" customWidth="1"/>
    <col min="1535" max="1535" width="22.33203125" customWidth="1"/>
    <col min="1785" max="1785" width="6.88671875" customWidth="1"/>
    <col min="1786" max="1786" width="65.33203125" customWidth="1"/>
    <col min="1790" max="1790" width="14.44140625" customWidth="1"/>
    <col min="1791" max="1791" width="22.33203125" customWidth="1"/>
    <col min="2041" max="2041" width="6.88671875" customWidth="1"/>
    <col min="2042" max="2042" width="65.33203125" customWidth="1"/>
    <col min="2046" max="2046" width="14.44140625" customWidth="1"/>
    <col min="2047" max="2047" width="22.33203125" customWidth="1"/>
    <col min="2297" max="2297" width="6.88671875" customWidth="1"/>
    <col min="2298" max="2298" width="65.33203125" customWidth="1"/>
    <col min="2302" max="2302" width="14.44140625" customWidth="1"/>
    <col min="2303" max="2303" width="22.33203125" customWidth="1"/>
    <col min="2553" max="2553" width="6.88671875" customWidth="1"/>
    <col min="2554" max="2554" width="65.33203125" customWidth="1"/>
    <col min="2558" max="2558" width="14.44140625" customWidth="1"/>
    <col min="2559" max="2559" width="22.33203125" customWidth="1"/>
    <col min="2809" max="2809" width="6.88671875" customWidth="1"/>
    <col min="2810" max="2810" width="65.33203125" customWidth="1"/>
    <col min="2814" max="2814" width="14.44140625" customWidth="1"/>
    <col min="2815" max="2815" width="22.33203125" customWidth="1"/>
    <col min="3065" max="3065" width="6.88671875" customWidth="1"/>
    <col min="3066" max="3066" width="65.33203125" customWidth="1"/>
    <col min="3070" max="3070" width="14.44140625" customWidth="1"/>
    <col min="3071" max="3071" width="22.33203125" customWidth="1"/>
    <col min="3321" max="3321" width="6.88671875" customWidth="1"/>
    <col min="3322" max="3322" width="65.33203125" customWidth="1"/>
    <col min="3326" max="3326" width="14.44140625" customWidth="1"/>
    <col min="3327" max="3327" width="22.33203125" customWidth="1"/>
    <col min="3577" max="3577" width="6.88671875" customWidth="1"/>
    <col min="3578" max="3578" width="65.33203125" customWidth="1"/>
    <col min="3582" max="3582" width="14.44140625" customWidth="1"/>
    <col min="3583" max="3583" width="22.33203125" customWidth="1"/>
    <col min="3833" max="3833" width="6.88671875" customWidth="1"/>
    <col min="3834" max="3834" width="65.33203125" customWidth="1"/>
    <col min="3838" max="3838" width="14.44140625" customWidth="1"/>
    <col min="3839" max="3839" width="22.33203125" customWidth="1"/>
    <col min="4089" max="4089" width="6.88671875" customWidth="1"/>
    <col min="4090" max="4090" width="65.33203125" customWidth="1"/>
    <col min="4094" max="4094" width="14.44140625" customWidth="1"/>
    <col min="4095" max="4095" width="22.33203125" customWidth="1"/>
    <col min="4345" max="4345" width="6.88671875" customWidth="1"/>
    <col min="4346" max="4346" width="65.33203125" customWidth="1"/>
    <col min="4350" max="4350" width="14.44140625" customWidth="1"/>
    <col min="4351" max="4351" width="22.33203125" customWidth="1"/>
    <col min="4601" max="4601" width="6.88671875" customWidth="1"/>
    <col min="4602" max="4602" width="65.33203125" customWidth="1"/>
    <col min="4606" max="4606" width="14.44140625" customWidth="1"/>
    <col min="4607" max="4607" width="22.33203125" customWidth="1"/>
    <col min="4857" max="4857" width="6.88671875" customWidth="1"/>
    <col min="4858" max="4858" width="65.33203125" customWidth="1"/>
    <col min="4862" max="4862" width="14.44140625" customWidth="1"/>
    <col min="4863" max="4863" width="22.33203125" customWidth="1"/>
    <col min="5113" max="5113" width="6.88671875" customWidth="1"/>
    <col min="5114" max="5114" width="65.33203125" customWidth="1"/>
    <col min="5118" max="5118" width="14.44140625" customWidth="1"/>
    <col min="5119" max="5119" width="22.33203125" customWidth="1"/>
    <col min="5369" max="5369" width="6.88671875" customWidth="1"/>
    <col min="5370" max="5370" width="65.33203125" customWidth="1"/>
    <col min="5374" max="5374" width="14.44140625" customWidth="1"/>
    <col min="5375" max="5375" width="22.33203125" customWidth="1"/>
    <col min="5625" max="5625" width="6.88671875" customWidth="1"/>
    <col min="5626" max="5626" width="65.33203125" customWidth="1"/>
    <col min="5630" max="5630" width="14.44140625" customWidth="1"/>
    <col min="5631" max="5631" width="22.33203125" customWidth="1"/>
    <col min="5881" max="5881" width="6.88671875" customWidth="1"/>
    <col min="5882" max="5882" width="65.33203125" customWidth="1"/>
    <col min="5886" max="5886" width="14.44140625" customWidth="1"/>
    <col min="5887" max="5887" width="22.33203125" customWidth="1"/>
    <col min="6137" max="6137" width="6.88671875" customWidth="1"/>
    <col min="6138" max="6138" width="65.33203125" customWidth="1"/>
    <col min="6142" max="6142" width="14.44140625" customWidth="1"/>
    <col min="6143" max="6143" width="22.33203125" customWidth="1"/>
    <col min="6393" max="6393" width="6.88671875" customWidth="1"/>
    <col min="6394" max="6394" width="65.33203125" customWidth="1"/>
    <col min="6398" max="6398" width="14.44140625" customWidth="1"/>
    <col min="6399" max="6399" width="22.33203125" customWidth="1"/>
    <col min="6649" max="6649" width="6.88671875" customWidth="1"/>
    <col min="6650" max="6650" width="65.33203125" customWidth="1"/>
    <col min="6654" max="6654" width="14.44140625" customWidth="1"/>
    <col min="6655" max="6655" width="22.33203125" customWidth="1"/>
    <col min="6905" max="6905" width="6.88671875" customWidth="1"/>
    <col min="6906" max="6906" width="65.33203125" customWidth="1"/>
    <col min="6910" max="6910" width="14.44140625" customWidth="1"/>
    <col min="6911" max="6911" width="22.33203125" customWidth="1"/>
    <col min="7161" max="7161" width="6.88671875" customWidth="1"/>
    <col min="7162" max="7162" width="65.33203125" customWidth="1"/>
    <col min="7166" max="7166" width="14.44140625" customWidth="1"/>
    <col min="7167" max="7167" width="22.33203125" customWidth="1"/>
    <col min="7417" max="7417" width="6.88671875" customWidth="1"/>
    <col min="7418" max="7418" width="65.33203125" customWidth="1"/>
    <col min="7422" max="7422" width="14.44140625" customWidth="1"/>
    <col min="7423" max="7423" width="22.33203125" customWidth="1"/>
    <col min="7673" max="7673" width="6.88671875" customWidth="1"/>
    <col min="7674" max="7674" width="65.33203125" customWidth="1"/>
    <col min="7678" max="7678" width="14.44140625" customWidth="1"/>
    <col min="7679" max="7679" width="22.33203125" customWidth="1"/>
    <col min="7929" max="7929" width="6.88671875" customWidth="1"/>
    <col min="7930" max="7930" width="65.33203125" customWidth="1"/>
    <col min="7934" max="7934" width="14.44140625" customWidth="1"/>
    <col min="7935" max="7935" width="22.33203125" customWidth="1"/>
    <col min="8185" max="8185" width="6.88671875" customWidth="1"/>
    <col min="8186" max="8186" width="65.33203125" customWidth="1"/>
    <col min="8190" max="8190" width="14.44140625" customWidth="1"/>
    <col min="8191" max="8191" width="22.33203125" customWidth="1"/>
    <col min="8441" max="8441" width="6.88671875" customWidth="1"/>
    <col min="8442" max="8442" width="65.33203125" customWidth="1"/>
    <col min="8446" max="8446" width="14.44140625" customWidth="1"/>
    <col min="8447" max="8447" width="22.33203125" customWidth="1"/>
    <col min="8697" max="8697" width="6.88671875" customWidth="1"/>
    <col min="8698" max="8698" width="65.33203125" customWidth="1"/>
    <col min="8702" max="8702" width="14.44140625" customWidth="1"/>
    <col min="8703" max="8703" width="22.33203125" customWidth="1"/>
    <col min="8953" max="8953" width="6.88671875" customWidth="1"/>
    <col min="8954" max="8954" width="65.33203125" customWidth="1"/>
    <col min="8958" max="8958" width="14.44140625" customWidth="1"/>
    <col min="8959" max="8959" width="22.33203125" customWidth="1"/>
    <col min="9209" max="9209" width="6.88671875" customWidth="1"/>
    <col min="9210" max="9210" width="65.33203125" customWidth="1"/>
    <col min="9214" max="9214" width="14.44140625" customWidth="1"/>
    <col min="9215" max="9215" width="22.33203125" customWidth="1"/>
    <col min="9465" max="9465" width="6.88671875" customWidth="1"/>
    <col min="9466" max="9466" width="65.33203125" customWidth="1"/>
    <col min="9470" max="9470" width="14.44140625" customWidth="1"/>
    <col min="9471" max="9471" width="22.33203125" customWidth="1"/>
    <col min="9721" max="9721" width="6.88671875" customWidth="1"/>
    <col min="9722" max="9722" width="65.33203125" customWidth="1"/>
    <col min="9726" max="9726" width="14.44140625" customWidth="1"/>
    <col min="9727" max="9727" width="22.33203125" customWidth="1"/>
    <col min="9977" max="9977" width="6.88671875" customWidth="1"/>
    <col min="9978" max="9978" width="65.33203125" customWidth="1"/>
    <col min="9982" max="9982" width="14.44140625" customWidth="1"/>
    <col min="9983" max="9983" width="22.33203125" customWidth="1"/>
    <col min="10233" max="10233" width="6.88671875" customWidth="1"/>
    <col min="10234" max="10234" width="65.33203125" customWidth="1"/>
    <col min="10238" max="10238" width="14.44140625" customWidth="1"/>
    <col min="10239" max="10239" width="22.33203125" customWidth="1"/>
    <col min="10489" max="10489" width="6.88671875" customWidth="1"/>
    <col min="10490" max="10490" width="65.33203125" customWidth="1"/>
    <col min="10494" max="10494" width="14.44140625" customWidth="1"/>
    <col min="10495" max="10495" width="22.33203125" customWidth="1"/>
    <col min="10745" max="10745" width="6.88671875" customWidth="1"/>
    <col min="10746" max="10746" width="65.33203125" customWidth="1"/>
    <col min="10750" max="10750" width="14.44140625" customWidth="1"/>
    <col min="10751" max="10751" width="22.33203125" customWidth="1"/>
    <col min="11001" max="11001" width="6.88671875" customWidth="1"/>
    <col min="11002" max="11002" width="65.33203125" customWidth="1"/>
    <col min="11006" max="11006" width="14.44140625" customWidth="1"/>
    <col min="11007" max="11007" width="22.33203125" customWidth="1"/>
    <col min="11257" max="11257" width="6.88671875" customWidth="1"/>
    <col min="11258" max="11258" width="65.33203125" customWidth="1"/>
    <col min="11262" max="11262" width="14.44140625" customWidth="1"/>
    <col min="11263" max="11263" width="22.33203125" customWidth="1"/>
    <col min="11513" max="11513" width="6.88671875" customWidth="1"/>
    <col min="11514" max="11514" width="65.33203125" customWidth="1"/>
    <col min="11518" max="11518" width="14.44140625" customWidth="1"/>
    <col min="11519" max="11519" width="22.33203125" customWidth="1"/>
    <col min="11769" max="11769" width="6.88671875" customWidth="1"/>
    <col min="11770" max="11770" width="65.33203125" customWidth="1"/>
    <col min="11774" max="11774" width="14.44140625" customWidth="1"/>
    <col min="11775" max="11775" width="22.33203125" customWidth="1"/>
    <col min="12025" max="12025" width="6.88671875" customWidth="1"/>
    <col min="12026" max="12026" width="65.33203125" customWidth="1"/>
    <col min="12030" max="12030" width="14.44140625" customWidth="1"/>
    <col min="12031" max="12031" width="22.33203125" customWidth="1"/>
    <col min="12281" max="12281" width="6.88671875" customWidth="1"/>
    <col min="12282" max="12282" width="65.33203125" customWidth="1"/>
    <col min="12286" max="12286" width="14.44140625" customWidth="1"/>
    <col min="12287" max="12287" width="22.33203125" customWidth="1"/>
    <col min="12537" max="12537" width="6.88671875" customWidth="1"/>
    <col min="12538" max="12538" width="65.33203125" customWidth="1"/>
    <col min="12542" max="12542" width="14.44140625" customWidth="1"/>
    <col min="12543" max="12543" width="22.33203125" customWidth="1"/>
    <col min="12793" max="12793" width="6.88671875" customWidth="1"/>
    <col min="12794" max="12794" width="65.33203125" customWidth="1"/>
    <col min="12798" max="12798" width="14.44140625" customWidth="1"/>
    <col min="12799" max="12799" width="22.33203125" customWidth="1"/>
    <col min="13049" max="13049" width="6.88671875" customWidth="1"/>
    <col min="13050" max="13050" width="65.33203125" customWidth="1"/>
    <col min="13054" max="13054" width="14.44140625" customWidth="1"/>
    <col min="13055" max="13055" width="22.33203125" customWidth="1"/>
    <col min="13305" max="13305" width="6.88671875" customWidth="1"/>
    <col min="13306" max="13306" width="65.33203125" customWidth="1"/>
    <col min="13310" max="13310" width="14.44140625" customWidth="1"/>
    <col min="13311" max="13311" width="22.33203125" customWidth="1"/>
    <col min="13561" max="13561" width="6.88671875" customWidth="1"/>
    <col min="13562" max="13562" width="65.33203125" customWidth="1"/>
    <col min="13566" max="13566" width="14.44140625" customWidth="1"/>
    <col min="13567" max="13567" width="22.33203125" customWidth="1"/>
    <col min="13817" max="13817" width="6.88671875" customWidth="1"/>
    <col min="13818" max="13818" width="65.33203125" customWidth="1"/>
    <col min="13822" max="13822" width="14.44140625" customWidth="1"/>
    <col min="13823" max="13823" width="22.33203125" customWidth="1"/>
    <col min="14073" max="14073" width="6.88671875" customWidth="1"/>
    <col min="14074" max="14074" width="65.33203125" customWidth="1"/>
    <col min="14078" max="14078" width="14.44140625" customWidth="1"/>
    <col min="14079" max="14079" width="22.33203125" customWidth="1"/>
    <col min="14329" max="14329" width="6.88671875" customWidth="1"/>
    <col min="14330" max="14330" width="65.33203125" customWidth="1"/>
    <col min="14334" max="14334" width="14.44140625" customWidth="1"/>
    <col min="14335" max="14335" width="22.33203125" customWidth="1"/>
    <col min="14585" max="14585" width="6.88671875" customWidth="1"/>
    <col min="14586" max="14586" width="65.33203125" customWidth="1"/>
    <col min="14590" max="14590" width="14.44140625" customWidth="1"/>
    <col min="14591" max="14591" width="22.33203125" customWidth="1"/>
    <col min="14841" max="14841" width="6.88671875" customWidth="1"/>
    <col min="14842" max="14842" width="65.33203125" customWidth="1"/>
    <col min="14846" max="14846" width="14.44140625" customWidth="1"/>
    <col min="14847" max="14847" width="22.33203125" customWidth="1"/>
    <col min="15097" max="15097" width="6.88671875" customWidth="1"/>
    <col min="15098" max="15098" width="65.33203125" customWidth="1"/>
    <col min="15102" max="15102" width="14.44140625" customWidth="1"/>
    <col min="15103" max="15103" width="22.33203125" customWidth="1"/>
    <col min="15353" max="15353" width="6.88671875" customWidth="1"/>
    <col min="15354" max="15354" width="65.33203125" customWidth="1"/>
    <col min="15358" max="15358" width="14.44140625" customWidth="1"/>
    <col min="15359" max="15359" width="22.33203125" customWidth="1"/>
    <col min="15609" max="15609" width="6.88671875" customWidth="1"/>
    <col min="15610" max="15610" width="65.33203125" customWidth="1"/>
    <col min="15614" max="15614" width="14.44140625" customWidth="1"/>
    <col min="15615" max="15615" width="22.33203125" customWidth="1"/>
    <col min="15865" max="15865" width="6.88671875" customWidth="1"/>
    <col min="15866" max="15866" width="65.33203125" customWidth="1"/>
    <col min="15870" max="15870" width="14.44140625" customWidth="1"/>
    <col min="15871" max="15871" width="22.33203125" customWidth="1"/>
    <col min="16121" max="16121" width="6.88671875" customWidth="1"/>
    <col min="16122" max="16122" width="65.33203125" customWidth="1"/>
    <col min="16126" max="16126" width="14.44140625" customWidth="1"/>
    <col min="16127" max="16127" width="22.33203125" customWidth="1"/>
  </cols>
  <sheetData>
    <row r="1" spans="1:8" ht="15.6" x14ac:dyDescent="0.3">
      <c r="A1" s="115" t="s">
        <v>52</v>
      </c>
      <c r="B1" s="115"/>
      <c r="C1" s="115"/>
      <c r="D1" s="115"/>
      <c r="E1" s="115"/>
      <c r="F1" s="115"/>
      <c r="G1" s="115"/>
    </row>
    <row r="2" spans="1:8" x14ac:dyDescent="0.3">
      <c r="A2" s="116" t="s">
        <v>0</v>
      </c>
      <c r="B2" s="116"/>
      <c r="C2" s="116"/>
      <c r="D2" s="116"/>
      <c r="E2" s="116"/>
      <c r="F2" s="116"/>
      <c r="G2" s="116"/>
    </row>
    <row r="3" spans="1:8" x14ac:dyDescent="0.3">
      <c r="A3" s="119"/>
      <c r="B3" s="116"/>
      <c r="C3" s="116"/>
      <c r="D3" s="116"/>
      <c r="E3" s="116"/>
      <c r="F3" s="116"/>
      <c r="G3" s="116"/>
    </row>
    <row r="4" spans="1:8" x14ac:dyDescent="0.3">
      <c r="A4" s="117" t="s">
        <v>1</v>
      </c>
      <c r="B4" s="117"/>
      <c r="C4" s="2"/>
      <c r="D4" s="2"/>
      <c r="E4" s="2"/>
      <c r="F4" s="2"/>
      <c r="G4" s="2"/>
    </row>
    <row r="5" spans="1:8" x14ac:dyDescent="0.3">
      <c r="A5" s="4"/>
      <c r="B5" s="2" t="s">
        <v>76</v>
      </c>
      <c r="C5" s="2"/>
      <c r="D5" s="2"/>
      <c r="E5" s="2"/>
      <c r="F5" s="2"/>
      <c r="G5" s="2"/>
    </row>
    <row r="6" spans="1:8" x14ac:dyDescent="0.3">
      <c r="A6" s="4"/>
      <c r="B6" s="2" t="s">
        <v>55</v>
      </c>
      <c r="C6" s="2"/>
      <c r="D6" s="2"/>
      <c r="E6" s="2"/>
      <c r="F6" s="2"/>
      <c r="G6" s="2"/>
    </row>
    <row r="7" spans="1:8" x14ac:dyDescent="0.3">
      <c r="A7" s="4"/>
      <c r="B7" s="2" t="s">
        <v>199</v>
      </c>
      <c r="C7" s="2"/>
      <c r="D7" s="2"/>
      <c r="E7" s="2"/>
      <c r="F7" s="2"/>
      <c r="G7" s="2"/>
    </row>
    <row r="8" spans="1:8" x14ac:dyDescent="0.3">
      <c r="A8" s="4"/>
      <c r="B8" s="2" t="s">
        <v>2</v>
      </c>
      <c r="C8" s="2"/>
      <c r="D8" s="2"/>
      <c r="E8" s="2"/>
      <c r="F8" s="2"/>
      <c r="G8" s="2"/>
    </row>
    <row r="9" spans="1:8" x14ac:dyDescent="0.3">
      <c r="A9" s="118" t="s">
        <v>3</v>
      </c>
      <c r="B9" s="118"/>
      <c r="C9" s="5"/>
      <c r="D9" s="5"/>
      <c r="E9" s="5"/>
      <c r="F9" s="5"/>
      <c r="G9" s="5"/>
    </row>
    <row r="10" spans="1:8" ht="27.6" x14ac:dyDescent="0.3">
      <c r="A10" s="6"/>
      <c r="B10" s="7" t="s">
        <v>4</v>
      </c>
      <c r="C10" s="7" t="s">
        <v>5</v>
      </c>
      <c r="D10" s="7" t="s">
        <v>6</v>
      </c>
      <c r="E10" s="7" t="s">
        <v>7</v>
      </c>
      <c r="F10" s="7" t="s">
        <v>49</v>
      </c>
      <c r="G10" s="7" t="s">
        <v>8</v>
      </c>
      <c r="H10" s="80" t="s">
        <v>201</v>
      </c>
    </row>
    <row r="11" spans="1:8" x14ac:dyDescent="0.3">
      <c r="A11" s="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9" t="s">
        <v>14</v>
      </c>
      <c r="H11" s="64"/>
    </row>
    <row r="12" spans="1:8" x14ac:dyDescent="0.3">
      <c r="A12" s="10">
        <v>1</v>
      </c>
      <c r="B12" s="11" t="s">
        <v>15</v>
      </c>
      <c r="C12" s="12"/>
      <c r="D12" s="12"/>
      <c r="E12" s="12"/>
      <c r="F12" s="12"/>
      <c r="G12" s="12">
        <f>SUM(G13+G14)</f>
        <v>48600000</v>
      </c>
      <c r="H12" s="114" t="s">
        <v>229</v>
      </c>
    </row>
    <row r="13" spans="1:8" x14ac:dyDescent="0.3">
      <c r="A13" s="13" t="s">
        <v>16</v>
      </c>
      <c r="B13" s="14" t="s">
        <v>17</v>
      </c>
      <c r="C13" s="15">
        <v>500000</v>
      </c>
      <c r="D13" s="16">
        <v>16</v>
      </c>
      <c r="E13" s="16" t="s">
        <v>18</v>
      </c>
      <c r="F13" s="16">
        <v>1</v>
      </c>
      <c r="G13" s="16">
        <f>C13*D13*F13</f>
        <v>8000000</v>
      </c>
      <c r="H13" s="114"/>
    </row>
    <row r="14" spans="1:8" x14ac:dyDescent="0.3">
      <c r="A14" s="13" t="s">
        <v>19</v>
      </c>
      <c r="B14" s="14" t="s">
        <v>20</v>
      </c>
      <c r="C14" s="15">
        <v>350000</v>
      </c>
      <c r="D14" s="16">
        <v>116</v>
      </c>
      <c r="E14" s="16" t="s">
        <v>18</v>
      </c>
      <c r="F14" s="16">
        <v>1</v>
      </c>
      <c r="G14" s="16">
        <f>C14*D14*F14</f>
        <v>40600000</v>
      </c>
      <c r="H14" s="114"/>
    </row>
    <row r="15" spans="1:8" x14ac:dyDescent="0.3">
      <c r="A15" s="17" t="s">
        <v>21</v>
      </c>
      <c r="B15" s="18" t="s">
        <v>22</v>
      </c>
      <c r="C15" s="19"/>
      <c r="D15" s="12"/>
      <c r="E15" s="12"/>
      <c r="F15" s="12"/>
      <c r="G15" s="12">
        <f>SUM(G16:G17)</f>
        <v>17280000</v>
      </c>
      <c r="H15" s="114" t="s">
        <v>249</v>
      </c>
    </row>
    <row r="16" spans="1:8" x14ac:dyDescent="0.3">
      <c r="A16" s="13" t="s">
        <v>23</v>
      </c>
      <c r="B16" s="14" t="s">
        <v>46</v>
      </c>
      <c r="C16" s="15">
        <v>20000</v>
      </c>
      <c r="D16" s="16">
        <v>264</v>
      </c>
      <c r="E16" s="16"/>
      <c r="F16" s="16">
        <v>1</v>
      </c>
      <c r="G16" s="16">
        <f>C16*D16*F16</f>
        <v>5280000</v>
      </c>
      <c r="H16" s="114"/>
    </row>
    <row r="17" spans="1:8" ht="28.2" x14ac:dyDescent="0.3">
      <c r="A17" s="13" t="s">
        <v>24</v>
      </c>
      <c r="B17" s="20" t="s">
        <v>47</v>
      </c>
      <c r="C17" s="15">
        <v>1000000</v>
      </c>
      <c r="D17" s="16">
        <v>12</v>
      </c>
      <c r="E17" s="16"/>
      <c r="F17" s="16">
        <v>1</v>
      </c>
      <c r="G17" s="16">
        <f>C17*D17*F17</f>
        <v>12000000</v>
      </c>
      <c r="H17" s="114"/>
    </row>
    <row r="18" spans="1:8" x14ac:dyDescent="0.3">
      <c r="A18" s="17" t="s">
        <v>25</v>
      </c>
      <c r="B18" s="18" t="s">
        <v>26</v>
      </c>
      <c r="C18" s="12"/>
      <c r="D18" s="12"/>
      <c r="E18" s="12"/>
      <c r="F18" s="12"/>
      <c r="G18" s="12">
        <f>SUM(G19:G20)</f>
        <v>120000</v>
      </c>
      <c r="H18" s="114" t="s">
        <v>229</v>
      </c>
    </row>
    <row r="19" spans="1:8" ht="28.2" x14ac:dyDescent="0.3">
      <c r="A19" s="13" t="s">
        <v>27</v>
      </c>
      <c r="B19" s="21" t="s">
        <v>151</v>
      </c>
      <c r="C19" s="16">
        <v>20000</v>
      </c>
      <c r="D19" s="16">
        <v>4</v>
      </c>
      <c r="E19" s="16" t="s">
        <v>28</v>
      </c>
      <c r="F19" s="16">
        <v>1</v>
      </c>
      <c r="G19" s="16">
        <f>C19*D19*F19</f>
        <v>80000</v>
      </c>
      <c r="H19" s="114"/>
    </row>
    <row r="20" spans="1:8" x14ac:dyDescent="0.3">
      <c r="A20" s="13" t="s">
        <v>29</v>
      </c>
      <c r="B20" s="14" t="s">
        <v>30</v>
      </c>
      <c r="C20" s="16">
        <v>10000</v>
      </c>
      <c r="D20" s="16">
        <v>4</v>
      </c>
      <c r="E20" s="16" t="s">
        <v>28</v>
      </c>
      <c r="F20" s="16">
        <v>1</v>
      </c>
      <c r="G20" s="16">
        <f>C20*D20*F20</f>
        <v>40000</v>
      </c>
      <c r="H20" s="114"/>
    </row>
    <row r="21" spans="1:8" x14ac:dyDescent="0.3">
      <c r="A21" s="17" t="s">
        <v>31</v>
      </c>
      <c r="B21" s="18" t="s">
        <v>32</v>
      </c>
      <c r="C21" s="12"/>
      <c r="D21" s="12"/>
      <c r="E21" s="12"/>
      <c r="F21" s="12"/>
      <c r="G21" s="12">
        <f>SUM(G22:G22)</f>
        <v>1160000</v>
      </c>
      <c r="H21" s="114"/>
    </row>
    <row r="22" spans="1:8" ht="28.2" x14ac:dyDescent="0.3">
      <c r="A22" s="13" t="s">
        <v>33</v>
      </c>
      <c r="B22" s="20" t="s">
        <v>53</v>
      </c>
      <c r="C22" s="16">
        <v>5000</v>
      </c>
      <c r="D22" s="16">
        <v>232</v>
      </c>
      <c r="E22" s="16"/>
      <c r="F22" s="16">
        <v>1</v>
      </c>
      <c r="G22" s="16">
        <f>C22*D22*F22</f>
        <v>1160000</v>
      </c>
      <c r="H22" s="114"/>
    </row>
    <row r="23" spans="1:8" x14ac:dyDescent="0.3">
      <c r="A23" s="17" t="s">
        <v>34</v>
      </c>
      <c r="B23" s="18" t="s">
        <v>35</v>
      </c>
      <c r="C23" s="16"/>
      <c r="D23" s="22"/>
      <c r="E23" s="16"/>
      <c r="F23" s="16"/>
      <c r="G23" s="12">
        <f>SUM(G24+G25+G26+G27+G28)</f>
        <v>12060000</v>
      </c>
      <c r="H23" s="114"/>
    </row>
    <row r="24" spans="1:8" x14ac:dyDescent="0.3">
      <c r="A24" s="23" t="s">
        <v>36</v>
      </c>
      <c r="B24" s="14" t="s">
        <v>37</v>
      </c>
      <c r="C24" s="16">
        <v>500000</v>
      </c>
      <c r="D24" s="24">
        <v>8</v>
      </c>
      <c r="E24" s="16" t="s">
        <v>38</v>
      </c>
      <c r="F24" s="16">
        <v>1</v>
      </c>
      <c r="G24" s="16">
        <f>C24*D24*F24</f>
        <v>4000000</v>
      </c>
      <c r="H24" s="114"/>
    </row>
    <row r="25" spans="1:8" s="25" customFormat="1" ht="27.6" x14ac:dyDescent="0.25">
      <c r="A25" s="23" t="s">
        <v>39</v>
      </c>
      <c r="B25" s="20" t="s">
        <v>132</v>
      </c>
      <c r="C25" s="16">
        <v>10000</v>
      </c>
      <c r="D25" s="62" t="s">
        <v>48</v>
      </c>
      <c r="E25" s="16"/>
      <c r="F25" s="16">
        <v>1</v>
      </c>
      <c r="G25" s="16">
        <f t="shared" ref="G25:G28" si="0">C25*D25*F25</f>
        <v>3300000</v>
      </c>
      <c r="H25" s="114"/>
    </row>
    <row r="26" spans="1:8" s="25" customFormat="1" ht="13.8" x14ac:dyDescent="0.25">
      <c r="A26" s="23" t="s">
        <v>40</v>
      </c>
      <c r="B26" s="14" t="s">
        <v>41</v>
      </c>
      <c r="C26" s="16">
        <v>700000</v>
      </c>
      <c r="D26" s="26">
        <v>2</v>
      </c>
      <c r="E26" s="16" t="s">
        <v>42</v>
      </c>
      <c r="F26" s="16">
        <v>1</v>
      </c>
      <c r="G26" s="16">
        <f t="shared" si="0"/>
        <v>1400000</v>
      </c>
      <c r="H26" s="114"/>
    </row>
    <row r="27" spans="1:8" s="25" customFormat="1" ht="13.8" x14ac:dyDescent="0.25">
      <c r="A27" s="23" t="s">
        <v>43</v>
      </c>
      <c r="B27" s="14" t="s">
        <v>202</v>
      </c>
      <c r="C27" s="16">
        <v>50000</v>
      </c>
      <c r="D27" s="24">
        <v>66</v>
      </c>
      <c r="E27" s="16" t="s">
        <v>38</v>
      </c>
      <c r="F27" s="16">
        <v>1</v>
      </c>
      <c r="G27" s="16">
        <f t="shared" si="0"/>
        <v>3300000</v>
      </c>
      <c r="H27" s="114"/>
    </row>
    <row r="28" spans="1:8" x14ac:dyDescent="0.3">
      <c r="A28" s="27" t="s">
        <v>44</v>
      </c>
      <c r="B28" s="16" t="s">
        <v>84</v>
      </c>
      <c r="C28" s="16">
        <v>15000</v>
      </c>
      <c r="D28" s="16">
        <v>4</v>
      </c>
      <c r="E28" s="16" t="s">
        <v>42</v>
      </c>
      <c r="F28" s="16">
        <v>1</v>
      </c>
      <c r="G28" s="16">
        <f t="shared" si="0"/>
        <v>60000</v>
      </c>
      <c r="H28" s="114"/>
    </row>
    <row r="29" spans="1:8" x14ac:dyDescent="0.3">
      <c r="A29" s="28"/>
      <c r="B29" s="18" t="s">
        <v>45</v>
      </c>
      <c r="C29" s="16"/>
      <c r="D29" s="16"/>
      <c r="E29" s="16"/>
      <c r="F29" s="16"/>
      <c r="G29" s="12">
        <f>SUM(G12+G15+G18+G21+G23)</f>
        <v>79220000</v>
      </c>
      <c r="H29" s="79"/>
    </row>
  </sheetData>
  <mergeCells count="8">
    <mergeCell ref="H12:H14"/>
    <mergeCell ref="H15:H17"/>
    <mergeCell ref="H18:H28"/>
    <mergeCell ref="A1:G1"/>
    <mergeCell ref="A2:G2"/>
    <mergeCell ref="A3:G3"/>
    <mergeCell ref="A4:B4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workbookViewId="0">
      <selection activeCell="H7" sqref="H7"/>
    </sheetView>
  </sheetViews>
  <sheetFormatPr defaultRowHeight="14.4" x14ac:dyDescent="0.3"/>
  <cols>
    <col min="1" max="1" width="4.6640625" customWidth="1"/>
    <col min="2" max="2" width="54" customWidth="1"/>
    <col min="3" max="3" width="9.33203125" customWidth="1"/>
    <col min="4" max="4" width="6.109375" customWidth="1"/>
    <col min="5" max="5" width="8.109375" customWidth="1"/>
    <col min="6" max="6" width="12.33203125" customWidth="1"/>
    <col min="7" max="7" width="13.109375" customWidth="1"/>
    <col min="8" max="8" width="17.88671875" customWidth="1"/>
    <col min="245" max="245" width="6.88671875" customWidth="1"/>
    <col min="246" max="246" width="65.33203125" customWidth="1"/>
    <col min="250" max="250" width="14.44140625" customWidth="1"/>
    <col min="251" max="251" width="22.33203125" customWidth="1"/>
    <col min="501" max="501" width="6.88671875" customWidth="1"/>
    <col min="502" max="502" width="65.33203125" customWidth="1"/>
    <col min="506" max="506" width="14.44140625" customWidth="1"/>
    <col min="507" max="507" width="22.33203125" customWidth="1"/>
    <col min="757" max="757" width="6.88671875" customWidth="1"/>
    <col min="758" max="758" width="65.33203125" customWidth="1"/>
    <col min="762" max="762" width="14.44140625" customWidth="1"/>
    <col min="763" max="763" width="22.33203125" customWidth="1"/>
    <col min="1013" max="1013" width="6.88671875" customWidth="1"/>
    <col min="1014" max="1014" width="65.33203125" customWidth="1"/>
    <col min="1018" max="1018" width="14.44140625" customWidth="1"/>
    <col min="1019" max="1019" width="22.33203125" customWidth="1"/>
    <col min="1269" max="1269" width="6.88671875" customWidth="1"/>
    <col min="1270" max="1270" width="65.33203125" customWidth="1"/>
    <col min="1274" max="1274" width="14.44140625" customWidth="1"/>
    <col min="1275" max="1275" width="22.33203125" customWidth="1"/>
    <col min="1525" max="1525" width="6.88671875" customWidth="1"/>
    <col min="1526" max="1526" width="65.33203125" customWidth="1"/>
    <col min="1530" max="1530" width="14.44140625" customWidth="1"/>
    <col min="1531" max="1531" width="22.33203125" customWidth="1"/>
    <col min="1781" max="1781" width="6.88671875" customWidth="1"/>
    <col min="1782" max="1782" width="65.33203125" customWidth="1"/>
    <col min="1786" max="1786" width="14.44140625" customWidth="1"/>
    <col min="1787" max="1787" width="22.33203125" customWidth="1"/>
    <col min="2037" max="2037" width="6.88671875" customWidth="1"/>
    <col min="2038" max="2038" width="65.33203125" customWidth="1"/>
    <col min="2042" max="2042" width="14.44140625" customWidth="1"/>
    <col min="2043" max="2043" width="22.33203125" customWidth="1"/>
    <col min="2293" max="2293" width="6.88671875" customWidth="1"/>
    <col min="2294" max="2294" width="65.33203125" customWidth="1"/>
    <col min="2298" max="2298" width="14.44140625" customWidth="1"/>
    <col min="2299" max="2299" width="22.33203125" customWidth="1"/>
    <col min="2549" max="2549" width="6.88671875" customWidth="1"/>
    <col min="2550" max="2550" width="65.33203125" customWidth="1"/>
    <col min="2554" max="2554" width="14.44140625" customWidth="1"/>
    <col min="2555" max="2555" width="22.33203125" customWidth="1"/>
    <col min="2805" max="2805" width="6.88671875" customWidth="1"/>
    <col min="2806" max="2806" width="65.33203125" customWidth="1"/>
    <col min="2810" max="2810" width="14.44140625" customWidth="1"/>
    <col min="2811" max="2811" width="22.33203125" customWidth="1"/>
    <col min="3061" max="3061" width="6.88671875" customWidth="1"/>
    <col min="3062" max="3062" width="65.33203125" customWidth="1"/>
    <col min="3066" max="3066" width="14.44140625" customWidth="1"/>
    <col min="3067" max="3067" width="22.33203125" customWidth="1"/>
    <col min="3317" max="3317" width="6.88671875" customWidth="1"/>
    <col min="3318" max="3318" width="65.33203125" customWidth="1"/>
    <col min="3322" max="3322" width="14.44140625" customWidth="1"/>
    <col min="3323" max="3323" width="22.33203125" customWidth="1"/>
    <col min="3573" max="3573" width="6.88671875" customWidth="1"/>
    <col min="3574" max="3574" width="65.33203125" customWidth="1"/>
    <col min="3578" max="3578" width="14.44140625" customWidth="1"/>
    <col min="3579" max="3579" width="22.33203125" customWidth="1"/>
    <col min="3829" max="3829" width="6.88671875" customWidth="1"/>
    <col min="3830" max="3830" width="65.33203125" customWidth="1"/>
    <col min="3834" max="3834" width="14.44140625" customWidth="1"/>
    <col min="3835" max="3835" width="22.33203125" customWidth="1"/>
    <col min="4085" max="4085" width="6.88671875" customWidth="1"/>
    <col min="4086" max="4086" width="65.33203125" customWidth="1"/>
    <col min="4090" max="4090" width="14.44140625" customWidth="1"/>
    <col min="4091" max="4091" width="22.33203125" customWidth="1"/>
    <col min="4341" max="4341" width="6.88671875" customWidth="1"/>
    <col min="4342" max="4342" width="65.33203125" customWidth="1"/>
    <col min="4346" max="4346" width="14.44140625" customWidth="1"/>
    <col min="4347" max="4347" width="22.33203125" customWidth="1"/>
    <col min="4597" max="4597" width="6.88671875" customWidth="1"/>
    <col min="4598" max="4598" width="65.33203125" customWidth="1"/>
    <col min="4602" max="4602" width="14.44140625" customWidth="1"/>
    <col min="4603" max="4603" width="22.33203125" customWidth="1"/>
    <col min="4853" max="4853" width="6.88671875" customWidth="1"/>
    <col min="4854" max="4854" width="65.33203125" customWidth="1"/>
    <col min="4858" max="4858" width="14.44140625" customWidth="1"/>
    <col min="4859" max="4859" width="22.33203125" customWidth="1"/>
    <col min="5109" max="5109" width="6.88671875" customWidth="1"/>
    <col min="5110" max="5110" width="65.33203125" customWidth="1"/>
    <col min="5114" max="5114" width="14.44140625" customWidth="1"/>
    <col min="5115" max="5115" width="22.33203125" customWidth="1"/>
    <col min="5365" max="5365" width="6.88671875" customWidth="1"/>
    <col min="5366" max="5366" width="65.33203125" customWidth="1"/>
    <col min="5370" max="5370" width="14.44140625" customWidth="1"/>
    <col min="5371" max="5371" width="22.33203125" customWidth="1"/>
    <col min="5621" max="5621" width="6.88671875" customWidth="1"/>
    <col min="5622" max="5622" width="65.33203125" customWidth="1"/>
    <col min="5626" max="5626" width="14.44140625" customWidth="1"/>
    <col min="5627" max="5627" width="22.33203125" customWidth="1"/>
    <col min="5877" max="5877" width="6.88671875" customWidth="1"/>
    <col min="5878" max="5878" width="65.33203125" customWidth="1"/>
    <col min="5882" max="5882" width="14.44140625" customWidth="1"/>
    <col min="5883" max="5883" width="22.33203125" customWidth="1"/>
    <col min="6133" max="6133" width="6.88671875" customWidth="1"/>
    <col min="6134" max="6134" width="65.33203125" customWidth="1"/>
    <col min="6138" max="6138" width="14.44140625" customWidth="1"/>
    <col min="6139" max="6139" width="22.33203125" customWidth="1"/>
    <col min="6389" max="6389" width="6.88671875" customWidth="1"/>
    <col min="6390" max="6390" width="65.33203125" customWidth="1"/>
    <col min="6394" max="6394" width="14.44140625" customWidth="1"/>
    <col min="6395" max="6395" width="22.33203125" customWidth="1"/>
    <col min="6645" max="6645" width="6.88671875" customWidth="1"/>
    <col min="6646" max="6646" width="65.33203125" customWidth="1"/>
    <col min="6650" max="6650" width="14.44140625" customWidth="1"/>
    <col min="6651" max="6651" width="22.33203125" customWidth="1"/>
    <col min="6901" max="6901" width="6.88671875" customWidth="1"/>
    <col min="6902" max="6902" width="65.33203125" customWidth="1"/>
    <col min="6906" max="6906" width="14.44140625" customWidth="1"/>
    <col min="6907" max="6907" width="22.33203125" customWidth="1"/>
    <col min="7157" max="7157" width="6.88671875" customWidth="1"/>
    <col min="7158" max="7158" width="65.33203125" customWidth="1"/>
    <col min="7162" max="7162" width="14.44140625" customWidth="1"/>
    <col min="7163" max="7163" width="22.33203125" customWidth="1"/>
    <col min="7413" max="7413" width="6.88671875" customWidth="1"/>
    <col min="7414" max="7414" width="65.33203125" customWidth="1"/>
    <col min="7418" max="7418" width="14.44140625" customWidth="1"/>
    <col min="7419" max="7419" width="22.33203125" customWidth="1"/>
    <col min="7669" max="7669" width="6.88671875" customWidth="1"/>
    <col min="7670" max="7670" width="65.33203125" customWidth="1"/>
    <col min="7674" max="7674" width="14.44140625" customWidth="1"/>
    <col min="7675" max="7675" width="22.33203125" customWidth="1"/>
    <col min="7925" max="7925" width="6.88671875" customWidth="1"/>
    <col min="7926" max="7926" width="65.33203125" customWidth="1"/>
    <col min="7930" max="7930" width="14.44140625" customWidth="1"/>
    <col min="7931" max="7931" width="22.33203125" customWidth="1"/>
    <col min="8181" max="8181" width="6.88671875" customWidth="1"/>
    <col min="8182" max="8182" width="65.33203125" customWidth="1"/>
    <col min="8186" max="8186" width="14.44140625" customWidth="1"/>
    <col min="8187" max="8187" width="22.33203125" customWidth="1"/>
    <col min="8437" max="8437" width="6.88671875" customWidth="1"/>
    <col min="8438" max="8438" width="65.33203125" customWidth="1"/>
    <col min="8442" max="8442" width="14.44140625" customWidth="1"/>
    <col min="8443" max="8443" width="22.33203125" customWidth="1"/>
    <col min="8693" max="8693" width="6.88671875" customWidth="1"/>
    <col min="8694" max="8694" width="65.33203125" customWidth="1"/>
    <col min="8698" max="8698" width="14.44140625" customWidth="1"/>
    <col min="8699" max="8699" width="22.33203125" customWidth="1"/>
    <col min="8949" max="8949" width="6.88671875" customWidth="1"/>
    <col min="8950" max="8950" width="65.33203125" customWidth="1"/>
    <col min="8954" max="8954" width="14.44140625" customWidth="1"/>
    <col min="8955" max="8955" width="22.33203125" customWidth="1"/>
    <col min="9205" max="9205" width="6.88671875" customWidth="1"/>
    <col min="9206" max="9206" width="65.33203125" customWidth="1"/>
    <col min="9210" max="9210" width="14.44140625" customWidth="1"/>
    <col min="9211" max="9211" width="22.33203125" customWidth="1"/>
    <col min="9461" max="9461" width="6.88671875" customWidth="1"/>
    <col min="9462" max="9462" width="65.33203125" customWidth="1"/>
    <col min="9466" max="9466" width="14.44140625" customWidth="1"/>
    <col min="9467" max="9467" width="22.33203125" customWidth="1"/>
    <col min="9717" max="9717" width="6.88671875" customWidth="1"/>
    <col min="9718" max="9718" width="65.33203125" customWidth="1"/>
    <col min="9722" max="9722" width="14.44140625" customWidth="1"/>
    <col min="9723" max="9723" width="22.33203125" customWidth="1"/>
    <col min="9973" max="9973" width="6.88671875" customWidth="1"/>
    <col min="9974" max="9974" width="65.33203125" customWidth="1"/>
    <col min="9978" max="9978" width="14.44140625" customWidth="1"/>
    <col min="9979" max="9979" width="22.33203125" customWidth="1"/>
    <col min="10229" max="10229" width="6.88671875" customWidth="1"/>
    <col min="10230" max="10230" width="65.33203125" customWidth="1"/>
    <col min="10234" max="10234" width="14.44140625" customWidth="1"/>
    <col min="10235" max="10235" width="22.33203125" customWidth="1"/>
    <col min="10485" max="10485" width="6.88671875" customWidth="1"/>
    <col min="10486" max="10486" width="65.33203125" customWidth="1"/>
    <col min="10490" max="10490" width="14.44140625" customWidth="1"/>
    <col min="10491" max="10491" width="22.33203125" customWidth="1"/>
    <col min="10741" max="10741" width="6.88671875" customWidth="1"/>
    <col min="10742" max="10742" width="65.33203125" customWidth="1"/>
    <col min="10746" max="10746" width="14.44140625" customWidth="1"/>
    <col min="10747" max="10747" width="22.33203125" customWidth="1"/>
    <col min="10997" max="10997" width="6.88671875" customWidth="1"/>
    <col min="10998" max="10998" width="65.33203125" customWidth="1"/>
    <col min="11002" max="11002" width="14.44140625" customWidth="1"/>
    <col min="11003" max="11003" width="22.33203125" customWidth="1"/>
    <col min="11253" max="11253" width="6.88671875" customWidth="1"/>
    <col min="11254" max="11254" width="65.33203125" customWidth="1"/>
    <col min="11258" max="11258" width="14.44140625" customWidth="1"/>
    <col min="11259" max="11259" width="22.33203125" customWidth="1"/>
    <col min="11509" max="11509" width="6.88671875" customWidth="1"/>
    <col min="11510" max="11510" width="65.33203125" customWidth="1"/>
    <col min="11514" max="11514" width="14.44140625" customWidth="1"/>
    <col min="11515" max="11515" width="22.33203125" customWidth="1"/>
    <col min="11765" max="11765" width="6.88671875" customWidth="1"/>
    <col min="11766" max="11766" width="65.33203125" customWidth="1"/>
    <col min="11770" max="11770" width="14.44140625" customWidth="1"/>
    <col min="11771" max="11771" width="22.33203125" customWidth="1"/>
    <col min="12021" max="12021" width="6.88671875" customWidth="1"/>
    <col min="12022" max="12022" width="65.33203125" customWidth="1"/>
    <col min="12026" max="12026" width="14.44140625" customWidth="1"/>
    <col min="12027" max="12027" width="22.33203125" customWidth="1"/>
    <col min="12277" max="12277" width="6.88671875" customWidth="1"/>
    <col min="12278" max="12278" width="65.33203125" customWidth="1"/>
    <col min="12282" max="12282" width="14.44140625" customWidth="1"/>
    <col min="12283" max="12283" width="22.33203125" customWidth="1"/>
    <col min="12533" max="12533" width="6.88671875" customWidth="1"/>
    <col min="12534" max="12534" width="65.33203125" customWidth="1"/>
    <col min="12538" max="12538" width="14.44140625" customWidth="1"/>
    <col min="12539" max="12539" width="22.33203125" customWidth="1"/>
    <col min="12789" max="12789" width="6.88671875" customWidth="1"/>
    <col min="12790" max="12790" width="65.33203125" customWidth="1"/>
    <col min="12794" max="12794" width="14.44140625" customWidth="1"/>
    <col min="12795" max="12795" width="22.33203125" customWidth="1"/>
    <col min="13045" max="13045" width="6.88671875" customWidth="1"/>
    <col min="13046" max="13046" width="65.33203125" customWidth="1"/>
    <col min="13050" max="13050" width="14.44140625" customWidth="1"/>
    <col min="13051" max="13051" width="22.33203125" customWidth="1"/>
    <col min="13301" max="13301" width="6.88671875" customWidth="1"/>
    <col min="13302" max="13302" width="65.33203125" customWidth="1"/>
    <col min="13306" max="13306" width="14.44140625" customWidth="1"/>
    <col min="13307" max="13307" width="22.33203125" customWidth="1"/>
    <col min="13557" max="13557" width="6.88671875" customWidth="1"/>
    <col min="13558" max="13558" width="65.33203125" customWidth="1"/>
    <col min="13562" max="13562" width="14.44140625" customWidth="1"/>
    <col min="13563" max="13563" width="22.33203125" customWidth="1"/>
    <col min="13813" max="13813" width="6.88671875" customWidth="1"/>
    <col min="13814" max="13814" width="65.33203125" customWidth="1"/>
    <col min="13818" max="13818" width="14.44140625" customWidth="1"/>
    <col min="13819" max="13819" width="22.33203125" customWidth="1"/>
    <col min="14069" max="14069" width="6.88671875" customWidth="1"/>
    <col min="14070" max="14070" width="65.33203125" customWidth="1"/>
    <col min="14074" max="14074" width="14.44140625" customWidth="1"/>
    <col min="14075" max="14075" width="22.33203125" customWidth="1"/>
    <col min="14325" max="14325" width="6.88671875" customWidth="1"/>
    <col min="14326" max="14326" width="65.33203125" customWidth="1"/>
    <col min="14330" max="14330" width="14.44140625" customWidth="1"/>
    <col min="14331" max="14331" width="22.33203125" customWidth="1"/>
    <col min="14581" max="14581" width="6.88671875" customWidth="1"/>
    <col min="14582" max="14582" width="65.33203125" customWidth="1"/>
    <col min="14586" max="14586" width="14.44140625" customWidth="1"/>
    <col min="14587" max="14587" width="22.33203125" customWidth="1"/>
    <col min="14837" max="14837" width="6.88671875" customWidth="1"/>
    <col min="14838" max="14838" width="65.33203125" customWidth="1"/>
    <col min="14842" max="14842" width="14.44140625" customWidth="1"/>
    <col min="14843" max="14843" width="22.33203125" customWidth="1"/>
    <col min="15093" max="15093" width="6.88671875" customWidth="1"/>
    <col min="15094" max="15094" width="65.33203125" customWidth="1"/>
    <col min="15098" max="15098" width="14.44140625" customWidth="1"/>
    <col min="15099" max="15099" width="22.33203125" customWidth="1"/>
    <col min="15349" max="15349" width="6.88671875" customWidth="1"/>
    <col min="15350" max="15350" width="65.33203125" customWidth="1"/>
    <col min="15354" max="15354" width="14.44140625" customWidth="1"/>
    <col min="15355" max="15355" width="22.33203125" customWidth="1"/>
    <col min="15605" max="15605" width="6.88671875" customWidth="1"/>
    <col min="15606" max="15606" width="65.33203125" customWidth="1"/>
    <col min="15610" max="15610" width="14.44140625" customWidth="1"/>
    <col min="15611" max="15611" width="22.33203125" customWidth="1"/>
    <col min="15861" max="15861" width="6.88671875" customWidth="1"/>
    <col min="15862" max="15862" width="65.33203125" customWidth="1"/>
    <col min="15866" max="15866" width="14.44140625" customWidth="1"/>
    <col min="15867" max="15867" width="22.33203125" customWidth="1"/>
    <col min="16117" max="16117" width="6.88671875" customWidth="1"/>
    <col min="16118" max="16118" width="65.33203125" customWidth="1"/>
    <col min="16122" max="16122" width="14.44140625" customWidth="1"/>
    <col min="16123" max="16123" width="22.33203125" customWidth="1"/>
  </cols>
  <sheetData>
    <row r="1" spans="1:8" ht="15.6" x14ac:dyDescent="0.3">
      <c r="A1" s="115" t="s">
        <v>54</v>
      </c>
      <c r="B1" s="115"/>
      <c r="C1" s="115"/>
      <c r="D1" s="115"/>
      <c r="E1" s="115"/>
      <c r="F1" s="115"/>
      <c r="G1" s="115"/>
    </row>
    <row r="2" spans="1:8" x14ac:dyDescent="0.3">
      <c r="A2" s="116" t="s">
        <v>0</v>
      </c>
      <c r="B2" s="116"/>
      <c r="C2" s="116"/>
      <c r="D2" s="116"/>
      <c r="E2" s="116"/>
      <c r="F2" s="116"/>
      <c r="G2" s="116"/>
    </row>
    <row r="3" spans="1:8" x14ac:dyDescent="0.3">
      <c r="A3" s="119"/>
      <c r="B3" s="116"/>
      <c r="C3" s="116"/>
      <c r="D3" s="116"/>
      <c r="E3" s="116"/>
      <c r="F3" s="116"/>
      <c r="G3" s="116"/>
    </row>
    <row r="4" spans="1:8" x14ac:dyDescent="0.3">
      <c r="A4" s="117" t="s">
        <v>1</v>
      </c>
      <c r="B4" s="117"/>
      <c r="C4" s="2"/>
      <c r="D4" s="2"/>
      <c r="E4" s="2"/>
      <c r="F4" s="2"/>
      <c r="G4" s="2"/>
    </row>
    <row r="5" spans="1:8" x14ac:dyDescent="0.3">
      <c r="A5" s="4"/>
      <c r="B5" s="2" t="s">
        <v>76</v>
      </c>
      <c r="C5" s="2"/>
      <c r="D5" s="2"/>
      <c r="E5" s="2"/>
      <c r="F5" s="2"/>
      <c r="G5" s="2"/>
    </row>
    <row r="6" spans="1:8" x14ac:dyDescent="0.3">
      <c r="A6" s="4"/>
      <c r="B6" s="2" t="s">
        <v>55</v>
      </c>
      <c r="C6" s="2"/>
      <c r="D6" s="2"/>
      <c r="E6" s="2"/>
      <c r="F6" s="2"/>
      <c r="G6" s="2"/>
    </row>
    <row r="7" spans="1:8" x14ac:dyDescent="0.3">
      <c r="A7" s="4"/>
      <c r="B7" s="2" t="s">
        <v>200</v>
      </c>
      <c r="C7" s="2"/>
      <c r="D7" s="2"/>
      <c r="E7" s="2"/>
      <c r="F7" s="2"/>
      <c r="G7" s="2"/>
    </row>
    <row r="8" spans="1:8" x14ac:dyDescent="0.3">
      <c r="A8" s="4"/>
      <c r="B8" s="2" t="s">
        <v>2</v>
      </c>
      <c r="C8" s="2"/>
      <c r="D8" s="2"/>
      <c r="E8" s="2"/>
      <c r="F8" s="2"/>
      <c r="G8" s="2"/>
    </row>
    <row r="9" spans="1:8" x14ac:dyDescent="0.3">
      <c r="A9" s="118" t="s">
        <v>3</v>
      </c>
      <c r="B9" s="118"/>
      <c r="C9" s="5"/>
      <c r="D9" s="5"/>
      <c r="E9" s="5"/>
      <c r="F9" s="5"/>
      <c r="G9" s="5"/>
    </row>
    <row r="10" spans="1:8" ht="27.6" x14ac:dyDescent="0.3">
      <c r="A10" s="6"/>
      <c r="B10" s="7" t="s">
        <v>4</v>
      </c>
      <c r="C10" s="7" t="s">
        <v>5</v>
      </c>
      <c r="D10" s="7" t="s">
        <v>6</v>
      </c>
      <c r="E10" s="7" t="s">
        <v>7</v>
      </c>
      <c r="F10" s="7" t="s">
        <v>49</v>
      </c>
      <c r="G10" s="7" t="s">
        <v>8</v>
      </c>
      <c r="H10" s="82" t="s">
        <v>201</v>
      </c>
    </row>
    <row r="11" spans="1:8" ht="15.75" customHeight="1" x14ac:dyDescent="0.3">
      <c r="A11" s="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9" t="s">
        <v>14</v>
      </c>
      <c r="H11" s="64"/>
    </row>
    <row r="12" spans="1:8" ht="15.75" customHeight="1" x14ac:dyDescent="0.3">
      <c r="A12" s="10">
        <v>1</v>
      </c>
      <c r="B12" s="11" t="s">
        <v>15</v>
      </c>
      <c r="C12" s="12"/>
      <c r="D12" s="12"/>
      <c r="E12" s="12"/>
      <c r="F12" s="12"/>
      <c r="G12" s="12">
        <f>SUM(G13+G14)</f>
        <v>48600000</v>
      </c>
      <c r="H12" s="114" t="s">
        <v>229</v>
      </c>
    </row>
    <row r="13" spans="1:8" ht="15.75" customHeight="1" x14ac:dyDescent="0.3">
      <c r="A13" s="13" t="s">
        <v>16</v>
      </c>
      <c r="B13" s="14" t="s">
        <v>17</v>
      </c>
      <c r="C13" s="15">
        <v>500000</v>
      </c>
      <c r="D13" s="16">
        <v>16</v>
      </c>
      <c r="E13" s="16" t="s">
        <v>18</v>
      </c>
      <c r="F13" s="16">
        <v>1</v>
      </c>
      <c r="G13" s="16">
        <f>C13*D13*F13</f>
        <v>8000000</v>
      </c>
      <c r="H13" s="114"/>
    </row>
    <row r="14" spans="1:8" ht="15.75" customHeight="1" x14ac:dyDescent="0.3">
      <c r="A14" s="13" t="s">
        <v>19</v>
      </c>
      <c r="B14" s="14" t="s">
        <v>20</v>
      </c>
      <c r="C14" s="15">
        <v>350000</v>
      </c>
      <c r="D14" s="16">
        <v>116</v>
      </c>
      <c r="E14" s="16" t="s">
        <v>18</v>
      </c>
      <c r="F14" s="16">
        <v>1</v>
      </c>
      <c r="G14" s="16">
        <f>C14*D14*F14</f>
        <v>40600000</v>
      </c>
      <c r="H14" s="114"/>
    </row>
    <row r="15" spans="1:8" ht="15.75" customHeight="1" x14ac:dyDescent="0.3">
      <c r="A15" s="17" t="s">
        <v>21</v>
      </c>
      <c r="B15" s="18" t="s">
        <v>22</v>
      </c>
      <c r="C15" s="19"/>
      <c r="D15" s="12"/>
      <c r="E15" s="12"/>
      <c r="F15" s="12"/>
      <c r="G15" s="12">
        <f>SUM(G16:G17)</f>
        <v>25920000</v>
      </c>
      <c r="H15" s="114" t="s">
        <v>249</v>
      </c>
    </row>
    <row r="16" spans="1:8" ht="15.75" customHeight="1" x14ac:dyDescent="0.3">
      <c r="A16" s="13" t="s">
        <v>23</v>
      </c>
      <c r="B16" s="14" t="s">
        <v>164</v>
      </c>
      <c r="C16" s="15">
        <v>20000</v>
      </c>
      <c r="D16" s="16">
        <v>396</v>
      </c>
      <c r="E16" s="16"/>
      <c r="F16" s="16">
        <v>1</v>
      </c>
      <c r="G16" s="16">
        <f>C16*D16*F16</f>
        <v>7920000</v>
      </c>
      <c r="H16" s="114"/>
    </row>
    <row r="17" spans="1:8" ht="15.75" customHeight="1" x14ac:dyDescent="0.3">
      <c r="A17" s="13" t="s">
        <v>24</v>
      </c>
      <c r="B17" s="20" t="s">
        <v>165</v>
      </c>
      <c r="C17" s="15">
        <v>1000000</v>
      </c>
      <c r="D17" s="16">
        <v>18</v>
      </c>
      <c r="E17" s="16"/>
      <c r="F17" s="16">
        <v>1</v>
      </c>
      <c r="G17" s="16">
        <f>C17*D17*F17</f>
        <v>18000000</v>
      </c>
      <c r="H17" s="114"/>
    </row>
    <row r="18" spans="1:8" ht="15.75" customHeight="1" x14ac:dyDescent="0.3">
      <c r="A18" s="17" t="s">
        <v>25</v>
      </c>
      <c r="B18" s="18" t="s">
        <v>26</v>
      </c>
      <c r="C18" s="12"/>
      <c r="D18" s="12"/>
      <c r="E18" s="12"/>
      <c r="F18" s="12"/>
      <c r="G18" s="12">
        <f>SUM(G19:G20)</f>
        <v>220000</v>
      </c>
      <c r="H18" s="114" t="s">
        <v>229</v>
      </c>
    </row>
    <row r="19" spans="1:8" ht="16.5" customHeight="1" x14ac:dyDescent="0.3">
      <c r="A19" s="13" t="s">
        <v>27</v>
      </c>
      <c r="B19" s="21" t="s">
        <v>152</v>
      </c>
      <c r="C19" s="16">
        <v>30000</v>
      </c>
      <c r="D19" s="16">
        <v>6</v>
      </c>
      <c r="E19" s="16" t="s">
        <v>28</v>
      </c>
      <c r="F19" s="16">
        <v>1</v>
      </c>
      <c r="G19" s="16">
        <f>C19*D19*F19</f>
        <v>180000</v>
      </c>
      <c r="H19" s="114"/>
    </row>
    <row r="20" spans="1:8" ht="15.75" customHeight="1" x14ac:dyDescent="0.3">
      <c r="A20" s="13" t="s">
        <v>29</v>
      </c>
      <c r="B20" s="14" t="s">
        <v>30</v>
      </c>
      <c r="C20" s="16">
        <v>10000</v>
      </c>
      <c r="D20" s="16">
        <v>4</v>
      </c>
      <c r="E20" s="16" t="s">
        <v>28</v>
      </c>
      <c r="F20" s="16">
        <v>1</v>
      </c>
      <c r="G20" s="16">
        <f>C20*D20*F20</f>
        <v>40000</v>
      </c>
      <c r="H20" s="114"/>
    </row>
    <row r="21" spans="1:8" ht="15.75" customHeight="1" x14ac:dyDescent="0.3">
      <c r="A21" s="17" t="s">
        <v>31</v>
      </c>
      <c r="B21" s="18" t="s">
        <v>32</v>
      </c>
      <c r="C21" s="12"/>
      <c r="D21" s="12"/>
      <c r="E21" s="12"/>
      <c r="F21" s="12"/>
      <c r="G21" s="12">
        <f>SUM(G22:G22)</f>
        <v>1740000</v>
      </c>
      <c r="H21" s="114"/>
    </row>
    <row r="22" spans="1:8" ht="28.2" x14ac:dyDescent="0.3">
      <c r="A22" s="13" t="s">
        <v>33</v>
      </c>
      <c r="B22" s="20" t="s">
        <v>166</v>
      </c>
      <c r="C22" s="16">
        <v>5000</v>
      </c>
      <c r="D22" s="16">
        <v>348</v>
      </c>
      <c r="E22" s="16"/>
      <c r="F22" s="16">
        <v>1</v>
      </c>
      <c r="G22" s="16">
        <f>C22*D22*F22</f>
        <v>1740000</v>
      </c>
      <c r="H22" s="114"/>
    </row>
    <row r="23" spans="1:8" ht="15.75" customHeight="1" x14ac:dyDescent="0.3">
      <c r="A23" s="17" t="s">
        <v>34</v>
      </c>
      <c r="B23" s="18" t="s">
        <v>35</v>
      </c>
      <c r="C23" s="16"/>
      <c r="D23" s="22"/>
      <c r="E23" s="16"/>
      <c r="F23" s="16"/>
      <c r="G23" s="12">
        <f>SUM(G24+G25+G26+G27+G28)</f>
        <v>13410000</v>
      </c>
      <c r="H23" s="114"/>
    </row>
    <row r="24" spans="1:8" ht="15.75" customHeight="1" x14ac:dyDescent="0.3">
      <c r="A24" s="23" t="s">
        <v>36</v>
      </c>
      <c r="B24" s="14" t="s">
        <v>37</v>
      </c>
      <c r="C24" s="16">
        <v>500000</v>
      </c>
      <c r="D24" s="24">
        <v>8</v>
      </c>
      <c r="E24" s="16" t="s">
        <v>38</v>
      </c>
      <c r="F24" s="16">
        <v>1</v>
      </c>
      <c r="G24" s="16">
        <f>C24*D24*F24</f>
        <v>4000000</v>
      </c>
      <c r="H24" s="114"/>
    </row>
    <row r="25" spans="1:8" s="25" customFormat="1" ht="27.6" x14ac:dyDescent="0.25">
      <c r="A25" s="23" t="s">
        <v>39</v>
      </c>
      <c r="B25" s="20" t="s">
        <v>167</v>
      </c>
      <c r="C25" s="16">
        <v>10000</v>
      </c>
      <c r="D25" s="62" t="s">
        <v>168</v>
      </c>
      <c r="E25" s="16"/>
      <c r="F25" s="16">
        <v>1</v>
      </c>
      <c r="G25" s="16">
        <f t="shared" ref="G25:G28" si="0">C25*D25*F25</f>
        <v>4620000</v>
      </c>
      <c r="H25" s="114"/>
    </row>
    <row r="26" spans="1:8" s="25" customFormat="1" ht="15.75" customHeight="1" x14ac:dyDescent="0.25">
      <c r="A26" s="23" t="s">
        <v>40</v>
      </c>
      <c r="B26" s="14" t="s">
        <v>41</v>
      </c>
      <c r="C26" s="16">
        <v>700000</v>
      </c>
      <c r="D26" s="26">
        <v>2</v>
      </c>
      <c r="E26" s="16" t="s">
        <v>42</v>
      </c>
      <c r="F26" s="16">
        <v>1</v>
      </c>
      <c r="G26" s="16">
        <f t="shared" si="0"/>
        <v>1400000</v>
      </c>
      <c r="H26" s="114"/>
    </row>
    <row r="27" spans="1:8" s="25" customFormat="1" ht="15.75" customHeight="1" x14ac:dyDescent="0.25">
      <c r="A27" s="23" t="s">
        <v>43</v>
      </c>
      <c r="B27" s="14" t="s">
        <v>202</v>
      </c>
      <c r="C27" s="16">
        <v>50000</v>
      </c>
      <c r="D27" s="24">
        <v>66</v>
      </c>
      <c r="E27" s="16" t="s">
        <v>38</v>
      </c>
      <c r="F27" s="16">
        <v>1</v>
      </c>
      <c r="G27" s="16">
        <f t="shared" si="0"/>
        <v>3300000</v>
      </c>
      <c r="H27" s="114"/>
    </row>
    <row r="28" spans="1:8" ht="15.75" customHeight="1" x14ac:dyDescent="0.3">
      <c r="A28" s="27" t="s">
        <v>44</v>
      </c>
      <c r="B28" s="16" t="s">
        <v>84</v>
      </c>
      <c r="C28" s="16">
        <v>15000</v>
      </c>
      <c r="D28" s="16">
        <v>6</v>
      </c>
      <c r="E28" s="16" t="s">
        <v>42</v>
      </c>
      <c r="F28" s="16">
        <v>1</v>
      </c>
      <c r="G28" s="16">
        <f t="shared" si="0"/>
        <v>90000</v>
      </c>
      <c r="H28" s="114"/>
    </row>
    <row r="29" spans="1:8" ht="21.75" customHeight="1" x14ac:dyDescent="0.3">
      <c r="A29" s="28"/>
      <c r="B29" s="18" t="s">
        <v>45</v>
      </c>
      <c r="C29" s="16"/>
      <c r="D29" s="16"/>
      <c r="E29" s="16"/>
      <c r="F29" s="16"/>
      <c r="G29" s="12">
        <f>SUM(G12+G15+G18+G21+G23)</f>
        <v>89890000</v>
      </c>
      <c r="H29" s="81"/>
    </row>
  </sheetData>
  <mergeCells count="8">
    <mergeCell ref="H12:H14"/>
    <mergeCell ref="H15:H17"/>
    <mergeCell ref="H18:H28"/>
    <mergeCell ref="A1:G1"/>
    <mergeCell ref="A2:G2"/>
    <mergeCell ref="A3:G3"/>
    <mergeCell ref="A4:B4"/>
    <mergeCell ref="A9:B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A2" sqref="A2:G2"/>
    </sheetView>
  </sheetViews>
  <sheetFormatPr defaultRowHeight="14.4" x14ac:dyDescent="0.3"/>
  <cols>
    <col min="1" max="1" width="4.6640625" style="31" customWidth="1"/>
    <col min="2" max="2" width="54" style="31" customWidth="1"/>
    <col min="3" max="3" width="9.33203125" style="31" customWidth="1"/>
    <col min="4" max="4" width="6.109375" style="31" customWidth="1"/>
    <col min="5" max="5" width="8.109375" style="31" customWidth="1"/>
    <col min="6" max="6" width="12.33203125" style="31" customWidth="1"/>
    <col min="7" max="7" width="13.109375" style="31" customWidth="1"/>
    <col min="8" max="8" width="20.44140625" style="31" customWidth="1"/>
    <col min="9" max="248" width="9.109375" style="31"/>
    <col min="249" max="249" width="6.88671875" style="31" customWidth="1"/>
    <col min="250" max="250" width="65.33203125" style="31" customWidth="1"/>
    <col min="251" max="253" width="9.109375" style="31"/>
    <col min="254" max="254" width="14.44140625" style="31" customWidth="1"/>
    <col min="255" max="255" width="22.33203125" style="31" customWidth="1"/>
    <col min="256" max="504" width="9.109375" style="31"/>
    <col min="505" max="505" width="6.88671875" style="31" customWidth="1"/>
    <col min="506" max="506" width="65.33203125" style="31" customWidth="1"/>
    <col min="507" max="509" width="9.109375" style="31"/>
    <col min="510" max="510" width="14.44140625" style="31" customWidth="1"/>
    <col min="511" max="511" width="22.33203125" style="31" customWidth="1"/>
    <col min="512" max="760" width="9.109375" style="31"/>
    <col min="761" max="761" width="6.88671875" style="31" customWidth="1"/>
    <col min="762" max="762" width="65.33203125" style="31" customWidth="1"/>
    <col min="763" max="765" width="9.109375" style="31"/>
    <col min="766" max="766" width="14.44140625" style="31" customWidth="1"/>
    <col min="767" max="767" width="22.33203125" style="31" customWidth="1"/>
    <col min="768" max="1016" width="9.109375" style="31"/>
    <col min="1017" max="1017" width="6.88671875" style="31" customWidth="1"/>
    <col min="1018" max="1018" width="65.33203125" style="31" customWidth="1"/>
    <col min="1019" max="1021" width="9.109375" style="31"/>
    <col min="1022" max="1022" width="14.44140625" style="31" customWidth="1"/>
    <col min="1023" max="1023" width="22.33203125" style="31" customWidth="1"/>
    <col min="1024" max="1272" width="9.109375" style="31"/>
    <col min="1273" max="1273" width="6.88671875" style="31" customWidth="1"/>
    <col min="1274" max="1274" width="65.33203125" style="31" customWidth="1"/>
    <col min="1275" max="1277" width="9.109375" style="31"/>
    <col min="1278" max="1278" width="14.44140625" style="31" customWidth="1"/>
    <col min="1279" max="1279" width="22.33203125" style="31" customWidth="1"/>
    <col min="1280" max="1528" width="9.109375" style="31"/>
    <col min="1529" max="1529" width="6.88671875" style="31" customWidth="1"/>
    <col min="1530" max="1530" width="65.33203125" style="31" customWidth="1"/>
    <col min="1531" max="1533" width="9.109375" style="31"/>
    <col min="1534" max="1534" width="14.44140625" style="31" customWidth="1"/>
    <col min="1535" max="1535" width="22.33203125" style="31" customWidth="1"/>
    <col min="1536" max="1784" width="9.109375" style="31"/>
    <col min="1785" max="1785" width="6.88671875" style="31" customWidth="1"/>
    <col min="1786" max="1786" width="65.33203125" style="31" customWidth="1"/>
    <col min="1787" max="1789" width="9.109375" style="31"/>
    <col min="1790" max="1790" width="14.44140625" style="31" customWidth="1"/>
    <col min="1791" max="1791" width="22.33203125" style="31" customWidth="1"/>
    <col min="1792" max="2040" width="9.109375" style="31"/>
    <col min="2041" max="2041" width="6.88671875" style="31" customWidth="1"/>
    <col min="2042" max="2042" width="65.33203125" style="31" customWidth="1"/>
    <col min="2043" max="2045" width="9.109375" style="31"/>
    <col min="2046" max="2046" width="14.44140625" style="31" customWidth="1"/>
    <col min="2047" max="2047" width="22.33203125" style="31" customWidth="1"/>
    <col min="2048" max="2296" width="9.109375" style="31"/>
    <col min="2297" max="2297" width="6.88671875" style="31" customWidth="1"/>
    <col min="2298" max="2298" width="65.33203125" style="31" customWidth="1"/>
    <col min="2299" max="2301" width="9.109375" style="31"/>
    <col min="2302" max="2302" width="14.44140625" style="31" customWidth="1"/>
    <col min="2303" max="2303" width="22.33203125" style="31" customWidth="1"/>
    <col min="2304" max="2552" width="9.109375" style="31"/>
    <col min="2553" max="2553" width="6.88671875" style="31" customWidth="1"/>
    <col min="2554" max="2554" width="65.33203125" style="31" customWidth="1"/>
    <col min="2555" max="2557" width="9.109375" style="31"/>
    <col min="2558" max="2558" width="14.44140625" style="31" customWidth="1"/>
    <col min="2559" max="2559" width="22.33203125" style="31" customWidth="1"/>
    <col min="2560" max="2808" width="9.109375" style="31"/>
    <col min="2809" max="2809" width="6.88671875" style="31" customWidth="1"/>
    <col min="2810" max="2810" width="65.33203125" style="31" customWidth="1"/>
    <col min="2811" max="2813" width="9.109375" style="31"/>
    <col min="2814" max="2814" width="14.44140625" style="31" customWidth="1"/>
    <col min="2815" max="2815" width="22.33203125" style="31" customWidth="1"/>
    <col min="2816" max="3064" width="9.109375" style="31"/>
    <col min="3065" max="3065" width="6.88671875" style="31" customWidth="1"/>
    <col min="3066" max="3066" width="65.33203125" style="31" customWidth="1"/>
    <col min="3067" max="3069" width="9.109375" style="31"/>
    <col min="3070" max="3070" width="14.44140625" style="31" customWidth="1"/>
    <col min="3071" max="3071" width="22.33203125" style="31" customWidth="1"/>
    <col min="3072" max="3320" width="9.109375" style="31"/>
    <col min="3321" max="3321" width="6.88671875" style="31" customWidth="1"/>
    <col min="3322" max="3322" width="65.33203125" style="31" customWidth="1"/>
    <col min="3323" max="3325" width="9.109375" style="31"/>
    <col min="3326" max="3326" width="14.44140625" style="31" customWidth="1"/>
    <col min="3327" max="3327" width="22.33203125" style="31" customWidth="1"/>
    <col min="3328" max="3576" width="9.109375" style="31"/>
    <col min="3577" max="3577" width="6.88671875" style="31" customWidth="1"/>
    <col min="3578" max="3578" width="65.33203125" style="31" customWidth="1"/>
    <col min="3579" max="3581" width="9.109375" style="31"/>
    <col min="3582" max="3582" width="14.44140625" style="31" customWidth="1"/>
    <col min="3583" max="3583" width="22.33203125" style="31" customWidth="1"/>
    <col min="3584" max="3832" width="9.109375" style="31"/>
    <col min="3833" max="3833" width="6.88671875" style="31" customWidth="1"/>
    <col min="3834" max="3834" width="65.33203125" style="31" customWidth="1"/>
    <col min="3835" max="3837" width="9.109375" style="31"/>
    <col min="3838" max="3838" width="14.44140625" style="31" customWidth="1"/>
    <col min="3839" max="3839" width="22.33203125" style="31" customWidth="1"/>
    <col min="3840" max="4088" width="9.109375" style="31"/>
    <col min="4089" max="4089" width="6.88671875" style="31" customWidth="1"/>
    <col min="4090" max="4090" width="65.33203125" style="31" customWidth="1"/>
    <col min="4091" max="4093" width="9.109375" style="31"/>
    <col min="4094" max="4094" width="14.44140625" style="31" customWidth="1"/>
    <col min="4095" max="4095" width="22.33203125" style="31" customWidth="1"/>
    <col min="4096" max="4344" width="9.109375" style="31"/>
    <col min="4345" max="4345" width="6.88671875" style="31" customWidth="1"/>
    <col min="4346" max="4346" width="65.33203125" style="31" customWidth="1"/>
    <col min="4347" max="4349" width="9.109375" style="31"/>
    <col min="4350" max="4350" width="14.44140625" style="31" customWidth="1"/>
    <col min="4351" max="4351" width="22.33203125" style="31" customWidth="1"/>
    <col min="4352" max="4600" width="9.109375" style="31"/>
    <col min="4601" max="4601" width="6.88671875" style="31" customWidth="1"/>
    <col min="4602" max="4602" width="65.33203125" style="31" customWidth="1"/>
    <col min="4603" max="4605" width="9.109375" style="31"/>
    <col min="4606" max="4606" width="14.44140625" style="31" customWidth="1"/>
    <col min="4607" max="4607" width="22.33203125" style="31" customWidth="1"/>
    <col min="4608" max="4856" width="9.109375" style="31"/>
    <col min="4857" max="4857" width="6.88671875" style="31" customWidth="1"/>
    <col min="4858" max="4858" width="65.33203125" style="31" customWidth="1"/>
    <col min="4859" max="4861" width="9.109375" style="31"/>
    <col min="4862" max="4862" width="14.44140625" style="31" customWidth="1"/>
    <col min="4863" max="4863" width="22.33203125" style="31" customWidth="1"/>
    <col min="4864" max="5112" width="9.109375" style="31"/>
    <col min="5113" max="5113" width="6.88671875" style="31" customWidth="1"/>
    <col min="5114" max="5114" width="65.33203125" style="31" customWidth="1"/>
    <col min="5115" max="5117" width="9.109375" style="31"/>
    <col min="5118" max="5118" width="14.44140625" style="31" customWidth="1"/>
    <col min="5119" max="5119" width="22.33203125" style="31" customWidth="1"/>
    <col min="5120" max="5368" width="9.109375" style="31"/>
    <col min="5369" max="5369" width="6.88671875" style="31" customWidth="1"/>
    <col min="5370" max="5370" width="65.33203125" style="31" customWidth="1"/>
    <col min="5371" max="5373" width="9.109375" style="31"/>
    <col min="5374" max="5374" width="14.44140625" style="31" customWidth="1"/>
    <col min="5375" max="5375" width="22.33203125" style="31" customWidth="1"/>
    <col min="5376" max="5624" width="9.109375" style="31"/>
    <col min="5625" max="5625" width="6.88671875" style="31" customWidth="1"/>
    <col min="5626" max="5626" width="65.33203125" style="31" customWidth="1"/>
    <col min="5627" max="5629" width="9.109375" style="31"/>
    <col min="5630" max="5630" width="14.44140625" style="31" customWidth="1"/>
    <col min="5631" max="5631" width="22.33203125" style="31" customWidth="1"/>
    <col min="5632" max="5880" width="9.109375" style="31"/>
    <col min="5881" max="5881" width="6.88671875" style="31" customWidth="1"/>
    <col min="5882" max="5882" width="65.33203125" style="31" customWidth="1"/>
    <col min="5883" max="5885" width="9.109375" style="31"/>
    <col min="5886" max="5886" width="14.44140625" style="31" customWidth="1"/>
    <col min="5887" max="5887" width="22.33203125" style="31" customWidth="1"/>
    <col min="5888" max="6136" width="9.109375" style="31"/>
    <col min="6137" max="6137" width="6.88671875" style="31" customWidth="1"/>
    <col min="6138" max="6138" width="65.33203125" style="31" customWidth="1"/>
    <col min="6139" max="6141" width="9.109375" style="31"/>
    <col min="6142" max="6142" width="14.44140625" style="31" customWidth="1"/>
    <col min="6143" max="6143" width="22.33203125" style="31" customWidth="1"/>
    <col min="6144" max="6392" width="9.109375" style="31"/>
    <col min="6393" max="6393" width="6.88671875" style="31" customWidth="1"/>
    <col min="6394" max="6394" width="65.33203125" style="31" customWidth="1"/>
    <col min="6395" max="6397" width="9.109375" style="31"/>
    <col min="6398" max="6398" width="14.44140625" style="31" customWidth="1"/>
    <col min="6399" max="6399" width="22.33203125" style="31" customWidth="1"/>
    <col min="6400" max="6648" width="9.109375" style="31"/>
    <col min="6649" max="6649" width="6.88671875" style="31" customWidth="1"/>
    <col min="6650" max="6650" width="65.33203125" style="31" customWidth="1"/>
    <col min="6651" max="6653" width="9.109375" style="31"/>
    <col min="6654" max="6654" width="14.44140625" style="31" customWidth="1"/>
    <col min="6655" max="6655" width="22.33203125" style="31" customWidth="1"/>
    <col min="6656" max="6904" width="9.109375" style="31"/>
    <col min="6905" max="6905" width="6.88671875" style="31" customWidth="1"/>
    <col min="6906" max="6906" width="65.33203125" style="31" customWidth="1"/>
    <col min="6907" max="6909" width="9.109375" style="31"/>
    <col min="6910" max="6910" width="14.44140625" style="31" customWidth="1"/>
    <col min="6911" max="6911" width="22.33203125" style="31" customWidth="1"/>
    <col min="6912" max="7160" width="9.109375" style="31"/>
    <col min="7161" max="7161" width="6.88671875" style="31" customWidth="1"/>
    <col min="7162" max="7162" width="65.33203125" style="31" customWidth="1"/>
    <col min="7163" max="7165" width="9.109375" style="31"/>
    <col min="7166" max="7166" width="14.44140625" style="31" customWidth="1"/>
    <col min="7167" max="7167" width="22.33203125" style="31" customWidth="1"/>
    <col min="7168" max="7416" width="9.109375" style="31"/>
    <col min="7417" max="7417" width="6.88671875" style="31" customWidth="1"/>
    <col min="7418" max="7418" width="65.33203125" style="31" customWidth="1"/>
    <col min="7419" max="7421" width="9.109375" style="31"/>
    <col min="7422" max="7422" width="14.44140625" style="31" customWidth="1"/>
    <col min="7423" max="7423" width="22.33203125" style="31" customWidth="1"/>
    <col min="7424" max="7672" width="9.109375" style="31"/>
    <col min="7673" max="7673" width="6.88671875" style="31" customWidth="1"/>
    <col min="7674" max="7674" width="65.33203125" style="31" customWidth="1"/>
    <col min="7675" max="7677" width="9.109375" style="31"/>
    <col min="7678" max="7678" width="14.44140625" style="31" customWidth="1"/>
    <col min="7679" max="7679" width="22.33203125" style="31" customWidth="1"/>
    <col min="7680" max="7928" width="9.109375" style="31"/>
    <col min="7929" max="7929" width="6.88671875" style="31" customWidth="1"/>
    <col min="7930" max="7930" width="65.33203125" style="31" customWidth="1"/>
    <col min="7931" max="7933" width="9.109375" style="31"/>
    <col min="7934" max="7934" width="14.44140625" style="31" customWidth="1"/>
    <col min="7935" max="7935" width="22.33203125" style="31" customWidth="1"/>
    <col min="7936" max="8184" width="9.109375" style="31"/>
    <col min="8185" max="8185" width="6.88671875" style="31" customWidth="1"/>
    <col min="8186" max="8186" width="65.33203125" style="31" customWidth="1"/>
    <col min="8187" max="8189" width="9.109375" style="31"/>
    <col min="8190" max="8190" width="14.44140625" style="31" customWidth="1"/>
    <col min="8191" max="8191" width="22.33203125" style="31" customWidth="1"/>
    <col min="8192" max="8440" width="9.109375" style="31"/>
    <col min="8441" max="8441" width="6.88671875" style="31" customWidth="1"/>
    <col min="8442" max="8442" width="65.33203125" style="31" customWidth="1"/>
    <col min="8443" max="8445" width="9.109375" style="31"/>
    <col min="8446" max="8446" width="14.44140625" style="31" customWidth="1"/>
    <col min="8447" max="8447" width="22.33203125" style="31" customWidth="1"/>
    <col min="8448" max="8696" width="9.109375" style="31"/>
    <col min="8697" max="8697" width="6.88671875" style="31" customWidth="1"/>
    <col min="8698" max="8698" width="65.33203125" style="31" customWidth="1"/>
    <col min="8699" max="8701" width="9.109375" style="31"/>
    <col min="8702" max="8702" width="14.44140625" style="31" customWidth="1"/>
    <col min="8703" max="8703" width="22.33203125" style="31" customWidth="1"/>
    <col min="8704" max="8952" width="9.109375" style="31"/>
    <col min="8953" max="8953" width="6.88671875" style="31" customWidth="1"/>
    <col min="8954" max="8954" width="65.33203125" style="31" customWidth="1"/>
    <col min="8955" max="8957" width="9.109375" style="31"/>
    <col min="8958" max="8958" width="14.44140625" style="31" customWidth="1"/>
    <col min="8959" max="8959" width="22.33203125" style="31" customWidth="1"/>
    <col min="8960" max="9208" width="9.109375" style="31"/>
    <col min="9209" max="9209" width="6.88671875" style="31" customWidth="1"/>
    <col min="9210" max="9210" width="65.33203125" style="31" customWidth="1"/>
    <col min="9211" max="9213" width="9.109375" style="31"/>
    <col min="9214" max="9214" width="14.44140625" style="31" customWidth="1"/>
    <col min="9215" max="9215" width="22.33203125" style="31" customWidth="1"/>
    <col min="9216" max="9464" width="9.109375" style="31"/>
    <col min="9465" max="9465" width="6.88671875" style="31" customWidth="1"/>
    <col min="9466" max="9466" width="65.33203125" style="31" customWidth="1"/>
    <col min="9467" max="9469" width="9.109375" style="31"/>
    <col min="9470" max="9470" width="14.44140625" style="31" customWidth="1"/>
    <col min="9471" max="9471" width="22.33203125" style="31" customWidth="1"/>
    <col min="9472" max="9720" width="9.109375" style="31"/>
    <col min="9721" max="9721" width="6.88671875" style="31" customWidth="1"/>
    <col min="9722" max="9722" width="65.33203125" style="31" customWidth="1"/>
    <col min="9723" max="9725" width="9.109375" style="31"/>
    <col min="9726" max="9726" width="14.44140625" style="31" customWidth="1"/>
    <col min="9727" max="9727" width="22.33203125" style="31" customWidth="1"/>
    <col min="9728" max="9976" width="9.109375" style="31"/>
    <col min="9977" max="9977" width="6.88671875" style="31" customWidth="1"/>
    <col min="9978" max="9978" width="65.33203125" style="31" customWidth="1"/>
    <col min="9979" max="9981" width="9.109375" style="31"/>
    <col min="9982" max="9982" width="14.44140625" style="31" customWidth="1"/>
    <col min="9983" max="9983" width="22.33203125" style="31" customWidth="1"/>
    <col min="9984" max="10232" width="9.109375" style="31"/>
    <col min="10233" max="10233" width="6.88671875" style="31" customWidth="1"/>
    <col min="10234" max="10234" width="65.33203125" style="31" customWidth="1"/>
    <col min="10235" max="10237" width="9.109375" style="31"/>
    <col min="10238" max="10238" width="14.44140625" style="31" customWidth="1"/>
    <col min="10239" max="10239" width="22.33203125" style="31" customWidth="1"/>
    <col min="10240" max="10488" width="9.109375" style="31"/>
    <col min="10489" max="10489" width="6.88671875" style="31" customWidth="1"/>
    <col min="10490" max="10490" width="65.33203125" style="31" customWidth="1"/>
    <col min="10491" max="10493" width="9.109375" style="31"/>
    <col min="10494" max="10494" width="14.44140625" style="31" customWidth="1"/>
    <col min="10495" max="10495" width="22.33203125" style="31" customWidth="1"/>
    <col min="10496" max="10744" width="9.109375" style="31"/>
    <col min="10745" max="10745" width="6.88671875" style="31" customWidth="1"/>
    <col min="10746" max="10746" width="65.33203125" style="31" customWidth="1"/>
    <col min="10747" max="10749" width="9.109375" style="31"/>
    <col min="10750" max="10750" width="14.44140625" style="31" customWidth="1"/>
    <col min="10751" max="10751" width="22.33203125" style="31" customWidth="1"/>
    <col min="10752" max="11000" width="9.109375" style="31"/>
    <col min="11001" max="11001" width="6.88671875" style="31" customWidth="1"/>
    <col min="11002" max="11002" width="65.33203125" style="31" customWidth="1"/>
    <col min="11003" max="11005" width="9.109375" style="31"/>
    <col min="11006" max="11006" width="14.44140625" style="31" customWidth="1"/>
    <col min="11007" max="11007" width="22.33203125" style="31" customWidth="1"/>
    <col min="11008" max="11256" width="9.109375" style="31"/>
    <col min="11257" max="11257" width="6.88671875" style="31" customWidth="1"/>
    <col min="11258" max="11258" width="65.33203125" style="31" customWidth="1"/>
    <col min="11259" max="11261" width="9.109375" style="31"/>
    <col min="11262" max="11262" width="14.44140625" style="31" customWidth="1"/>
    <col min="11263" max="11263" width="22.33203125" style="31" customWidth="1"/>
    <col min="11264" max="11512" width="9.109375" style="31"/>
    <col min="11513" max="11513" width="6.88671875" style="31" customWidth="1"/>
    <col min="11514" max="11514" width="65.33203125" style="31" customWidth="1"/>
    <col min="11515" max="11517" width="9.109375" style="31"/>
    <col min="11518" max="11518" width="14.44140625" style="31" customWidth="1"/>
    <col min="11519" max="11519" width="22.33203125" style="31" customWidth="1"/>
    <col min="11520" max="11768" width="9.109375" style="31"/>
    <col min="11769" max="11769" width="6.88671875" style="31" customWidth="1"/>
    <col min="11770" max="11770" width="65.33203125" style="31" customWidth="1"/>
    <col min="11771" max="11773" width="9.109375" style="31"/>
    <col min="11774" max="11774" width="14.44140625" style="31" customWidth="1"/>
    <col min="11775" max="11775" width="22.33203125" style="31" customWidth="1"/>
    <col min="11776" max="12024" width="9.109375" style="31"/>
    <col min="12025" max="12025" width="6.88671875" style="31" customWidth="1"/>
    <col min="12026" max="12026" width="65.33203125" style="31" customWidth="1"/>
    <col min="12027" max="12029" width="9.109375" style="31"/>
    <col min="12030" max="12030" width="14.44140625" style="31" customWidth="1"/>
    <col min="12031" max="12031" width="22.33203125" style="31" customWidth="1"/>
    <col min="12032" max="12280" width="9.109375" style="31"/>
    <col min="12281" max="12281" width="6.88671875" style="31" customWidth="1"/>
    <col min="12282" max="12282" width="65.33203125" style="31" customWidth="1"/>
    <col min="12283" max="12285" width="9.109375" style="31"/>
    <col min="12286" max="12286" width="14.44140625" style="31" customWidth="1"/>
    <col min="12287" max="12287" width="22.33203125" style="31" customWidth="1"/>
    <col min="12288" max="12536" width="9.109375" style="31"/>
    <col min="12537" max="12537" width="6.88671875" style="31" customWidth="1"/>
    <col min="12538" max="12538" width="65.33203125" style="31" customWidth="1"/>
    <col min="12539" max="12541" width="9.109375" style="31"/>
    <col min="12542" max="12542" width="14.44140625" style="31" customWidth="1"/>
    <col min="12543" max="12543" width="22.33203125" style="31" customWidth="1"/>
    <col min="12544" max="12792" width="9.109375" style="31"/>
    <col min="12793" max="12793" width="6.88671875" style="31" customWidth="1"/>
    <col min="12794" max="12794" width="65.33203125" style="31" customWidth="1"/>
    <col min="12795" max="12797" width="9.109375" style="31"/>
    <col min="12798" max="12798" width="14.44140625" style="31" customWidth="1"/>
    <col min="12799" max="12799" width="22.33203125" style="31" customWidth="1"/>
    <col min="12800" max="13048" width="9.109375" style="31"/>
    <col min="13049" max="13049" width="6.88671875" style="31" customWidth="1"/>
    <col min="13050" max="13050" width="65.33203125" style="31" customWidth="1"/>
    <col min="13051" max="13053" width="9.109375" style="31"/>
    <col min="13054" max="13054" width="14.44140625" style="31" customWidth="1"/>
    <col min="13055" max="13055" width="22.33203125" style="31" customWidth="1"/>
    <col min="13056" max="13304" width="9.109375" style="31"/>
    <col min="13305" max="13305" width="6.88671875" style="31" customWidth="1"/>
    <col min="13306" max="13306" width="65.33203125" style="31" customWidth="1"/>
    <col min="13307" max="13309" width="9.109375" style="31"/>
    <col min="13310" max="13310" width="14.44140625" style="31" customWidth="1"/>
    <col min="13311" max="13311" width="22.33203125" style="31" customWidth="1"/>
    <col min="13312" max="13560" width="9.109375" style="31"/>
    <col min="13561" max="13561" width="6.88671875" style="31" customWidth="1"/>
    <col min="13562" max="13562" width="65.33203125" style="31" customWidth="1"/>
    <col min="13563" max="13565" width="9.109375" style="31"/>
    <col min="13566" max="13566" width="14.44140625" style="31" customWidth="1"/>
    <col min="13567" max="13567" width="22.33203125" style="31" customWidth="1"/>
    <col min="13568" max="13816" width="9.109375" style="31"/>
    <col min="13817" max="13817" width="6.88671875" style="31" customWidth="1"/>
    <col min="13818" max="13818" width="65.33203125" style="31" customWidth="1"/>
    <col min="13819" max="13821" width="9.109375" style="31"/>
    <col min="13822" max="13822" width="14.44140625" style="31" customWidth="1"/>
    <col min="13823" max="13823" width="22.33203125" style="31" customWidth="1"/>
    <col min="13824" max="14072" width="9.109375" style="31"/>
    <col min="14073" max="14073" width="6.88671875" style="31" customWidth="1"/>
    <col min="14074" max="14074" width="65.33203125" style="31" customWidth="1"/>
    <col min="14075" max="14077" width="9.109375" style="31"/>
    <col min="14078" max="14078" width="14.44140625" style="31" customWidth="1"/>
    <col min="14079" max="14079" width="22.33203125" style="31" customWidth="1"/>
    <col min="14080" max="14328" width="9.109375" style="31"/>
    <col min="14329" max="14329" width="6.88671875" style="31" customWidth="1"/>
    <col min="14330" max="14330" width="65.33203125" style="31" customWidth="1"/>
    <col min="14331" max="14333" width="9.109375" style="31"/>
    <col min="14334" max="14334" width="14.44140625" style="31" customWidth="1"/>
    <col min="14335" max="14335" width="22.33203125" style="31" customWidth="1"/>
    <col min="14336" max="14584" width="9.109375" style="31"/>
    <col min="14585" max="14585" width="6.88671875" style="31" customWidth="1"/>
    <col min="14586" max="14586" width="65.33203125" style="31" customWidth="1"/>
    <col min="14587" max="14589" width="9.109375" style="31"/>
    <col min="14590" max="14590" width="14.44140625" style="31" customWidth="1"/>
    <col min="14591" max="14591" width="22.33203125" style="31" customWidth="1"/>
    <col min="14592" max="14840" width="9.109375" style="31"/>
    <col min="14841" max="14841" width="6.88671875" style="31" customWidth="1"/>
    <col min="14842" max="14842" width="65.33203125" style="31" customWidth="1"/>
    <col min="14843" max="14845" width="9.109375" style="31"/>
    <col min="14846" max="14846" width="14.44140625" style="31" customWidth="1"/>
    <col min="14847" max="14847" width="22.33203125" style="31" customWidth="1"/>
    <col min="14848" max="15096" width="9.109375" style="31"/>
    <col min="15097" max="15097" width="6.88671875" style="31" customWidth="1"/>
    <col min="15098" max="15098" width="65.33203125" style="31" customWidth="1"/>
    <col min="15099" max="15101" width="9.109375" style="31"/>
    <col min="15102" max="15102" width="14.44140625" style="31" customWidth="1"/>
    <col min="15103" max="15103" width="22.33203125" style="31" customWidth="1"/>
    <col min="15104" max="15352" width="9.109375" style="31"/>
    <col min="15353" max="15353" width="6.88671875" style="31" customWidth="1"/>
    <col min="15354" max="15354" width="65.33203125" style="31" customWidth="1"/>
    <col min="15355" max="15357" width="9.109375" style="31"/>
    <col min="15358" max="15358" width="14.44140625" style="31" customWidth="1"/>
    <col min="15359" max="15359" width="22.33203125" style="31" customWidth="1"/>
    <col min="15360" max="15608" width="9.109375" style="31"/>
    <col min="15609" max="15609" width="6.88671875" style="31" customWidth="1"/>
    <col min="15610" max="15610" width="65.33203125" style="31" customWidth="1"/>
    <col min="15611" max="15613" width="9.109375" style="31"/>
    <col min="15614" max="15614" width="14.44140625" style="31" customWidth="1"/>
    <col min="15615" max="15615" width="22.33203125" style="31" customWidth="1"/>
    <col min="15616" max="15864" width="9.109375" style="31"/>
    <col min="15865" max="15865" width="6.88671875" style="31" customWidth="1"/>
    <col min="15866" max="15866" width="65.33203125" style="31" customWidth="1"/>
    <col min="15867" max="15869" width="9.109375" style="31"/>
    <col min="15870" max="15870" width="14.44140625" style="31" customWidth="1"/>
    <col min="15871" max="15871" width="22.33203125" style="31" customWidth="1"/>
    <col min="15872" max="16120" width="9.109375" style="31"/>
    <col min="16121" max="16121" width="6.88671875" style="31" customWidth="1"/>
    <col min="16122" max="16122" width="65.33203125" style="31" customWidth="1"/>
    <col min="16123" max="16125" width="9.109375" style="31"/>
    <col min="16126" max="16126" width="14.44140625" style="31" customWidth="1"/>
    <col min="16127" max="16127" width="22.33203125" style="31" customWidth="1"/>
    <col min="16128" max="16384" width="9.109375" style="31"/>
  </cols>
  <sheetData>
    <row r="1" spans="1:8" ht="15.6" x14ac:dyDescent="0.3">
      <c r="A1" s="115" t="s">
        <v>56</v>
      </c>
      <c r="B1" s="115"/>
      <c r="C1" s="115"/>
      <c r="D1" s="115"/>
      <c r="E1" s="115"/>
      <c r="F1" s="115"/>
      <c r="G1" s="115"/>
    </row>
    <row r="2" spans="1:8" x14ac:dyDescent="0.3">
      <c r="A2" s="116"/>
      <c r="B2" s="116"/>
      <c r="C2" s="116"/>
      <c r="D2" s="116"/>
      <c r="E2" s="116"/>
      <c r="F2" s="116"/>
      <c r="G2" s="116"/>
    </row>
    <row r="3" spans="1:8" x14ac:dyDescent="0.3">
      <c r="A3" s="119"/>
      <c r="B3" s="116"/>
      <c r="C3" s="116"/>
      <c r="D3" s="116"/>
      <c r="E3" s="116"/>
      <c r="F3" s="116"/>
      <c r="G3" s="116"/>
    </row>
    <row r="4" spans="1:8" x14ac:dyDescent="0.3">
      <c r="A4" s="117" t="s">
        <v>1</v>
      </c>
      <c r="B4" s="117"/>
      <c r="C4" s="2"/>
      <c r="D4" s="2"/>
      <c r="E4" s="2"/>
      <c r="F4" s="2"/>
      <c r="G4" s="2"/>
    </row>
    <row r="5" spans="1:8" x14ac:dyDescent="0.3">
      <c r="A5" s="4"/>
      <c r="B5" s="2" t="s">
        <v>76</v>
      </c>
      <c r="C5" s="2"/>
      <c r="D5" s="2"/>
      <c r="E5" s="2"/>
      <c r="F5" s="2"/>
      <c r="G5" s="2"/>
    </row>
    <row r="6" spans="1:8" x14ac:dyDescent="0.3">
      <c r="A6" s="4"/>
      <c r="B6" s="2" t="s">
        <v>55</v>
      </c>
      <c r="C6" s="2"/>
      <c r="D6" s="2"/>
      <c r="E6" s="2"/>
      <c r="F6" s="2"/>
      <c r="G6" s="2"/>
    </row>
    <row r="7" spans="1:8" x14ac:dyDescent="0.3">
      <c r="A7" s="4"/>
      <c r="B7" s="2" t="s">
        <v>196</v>
      </c>
      <c r="C7" s="2"/>
      <c r="D7" s="2"/>
      <c r="E7" s="2"/>
      <c r="F7" s="2"/>
      <c r="G7" s="2"/>
    </row>
    <row r="8" spans="1:8" x14ac:dyDescent="0.3">
      <c r="A8" s="4"/>
      <c r="B8" s="2" t="s">
        <v>2</v>
      </c>
      <c r="C8" s="2"/>
      <c r="D8" s="2"/>
      <c r="E8" s="2"/>
      <c r="F8" s="2"/>
      <c r="G8" s="2"/>
    </row>
    <row r="9" spans="1:8" x14ac:dyDescent="0.3">
      <c r="A9" s="118" t="s">
        <v>3</v>
      </c>
      <c r="B9" s="118"/>
      <c r="C9" s="5"/>
      <c r="D9" s="5"/>
      <c r="E9" s="5"/>
      <c r="F9" s="5"/>
      <c r="G9" s="5"/>
    </row>
    <row r="10" spans="1:8" ht="27.6" x14ac:dyDescent="0.3">
      <c r="A10" s="6"/>
      <c r="B10" s="7" t="s">
        <v>4</v>
      </c>
      <c r="C10" s="7" t="s">
        <v>5</v>
      </c>
      <c r="D10" s="7" t="s">
        <v>6</v>
      </c>
      <c r="E10" s="7" t="s">
        <v>7</v>
      </c>
      <c r="F10" s="7" t="s">
        <v>49</v>
      </c>
      <c r="G10" s="7" t="s">
        <v>8</v>
      </c>
      <c r="H10" s="83" t="s">
        <v>201</v>
      </c>
    </row>
    <row r="11" spans="1:8" x14ac:dyDescent="0.3">
      <c r="A11" s="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9" t="s">
        <v>14</v>
      </c>
      <c r="H11" s="83"/>
    </row>
    <row r="12" spans="1:8" ht="14.25" customHeight="1" x14ac:dyDescent="0.3">
      <c r="A12" s="10">
        <v>1</v>
      </c>
      <c r="B12" s="11" t="s">
        <v>15</v>
      </c>
      <c r="C12" s="12"/>
      <c r="D12" s="12"/>
      <c r="E12" s="12"/>
      <c r="F12" s="12"/>
      <c r="G12" s="12">
        <f>SUM(G13+G14)</f>
        <v>49800000</v>
      </c>
      <c r="H12" s="114" t="s">
        <v>229</v>
      </c>
    </row>
    <row r="13" spans="1:8" x14ac:dyDescent="0.3">
      <c r="A13" s="13" t="s">
        <v>16</v>
      </c>
      <c r="B13" s="14" t="s">
        <v>17</v>
      </c>
      <c r="C13" s="16">
        <v>500000</v>
      </c>
      <c r="D13" s="16">
        <v>24</v>
      </c>
      <c r="E13" s="16" t="s">
        <v>18</v>
      </c>
      <c r="F13" s="16">
        <v>1</v>
      </c>
      <c r="G13" s="16">
        <f>C13*D13*F13</f>
        <v>12000000</v>
      </c>
      <c r="H13" s="114"/>
    </row>
    <row r="14" spans="1:8" x14ac:dyDescent="0.3">
      <c r="A14" s="13" t="s">
        <v>19</v>
      </c>
      <c r="B14" s="14" t="s">
        <v>20</v>
      </c>
      <c r="C14" s="16">
        <v>350000</v>
      </c>
      <c r="D14" s="16">
        <v>108</v>
      </c>
      <c r="E14" s="16" t="s">
        <v>18</v>
      </c>
      <c r="F14" s="16">
        <v>1</v>
      </c>
      <c r="G14" s="16">
        <f>C14*D14*F14</f>
        <v>37800000</v>
      </c>
      <c r="H14" s="114"/>
    </row>
    <row r="15" spans="1:8" ht="14.25" customHeight="1" x14ac:dyDescent="0.3">
      <c r="A15" s="17" t="s">
        <v>21</v>
      </c>
      <c r="B15" s="18" t="s">
        <v>22</v>
      </c>
      <c r="C15" s="12"/>
      <c r="D15" s="12"/>
      <c r="E15" s="12"/>
      <c r="F15" s="12"/>
      <c r="G15" s="12">
        <f>SUM(G16:G17)</f>
        <v>34560000</v>
      </c>
      <c r="H15" s="114" t="s">
        <v>249</v>
      </c>
    </row>
    <row r="16" spans="1:8" x14ac:dyDescent="0.3">
      <c r="A16" s="13" t="s">
        <v>23</v>
      </c>
      <c r="B16" s="14" t="s">
        <v>124</v>
      </c>
      <c r="C16" s="16">
        <v>20000</v>
      </c>
      <c r="D16" s="16">
        <v>528</v>
      </c>
      <c r="E16" s="16"/>
      <c r="F16" s="16">
        <v>1</v>
      </c>
      <c r="G16" s="16">
        <f>C16*D16*F16</f>
        <v>10560000</v>
      </c>
      <c r="H16" s="114"/>
    </row>
    <row r="17" spans="1:8" ht="21.75" customHeight="1" x14ac:dyDescent="0.3">
      <c r="A17" s="13" t="s">
        <v>24</v>
      </c>
      <c r="B17" s="20" t="s">
        <v>125</v>
      </c>
      <c r="C17" s="16">
        <v>1000000</v>
      </c>
      <c r="D17" s="16">
        <v>24</v>
      </c>
      <c r="E17" s="16"/>
      <c r="F17" s="16">
        <v>1</v>
      </c>
      <c r="G17" s="16">
        <f>C17*D17*F17</f>
        <v>24000000</v>
      </c>
      <c r="H17" s="114"/>
    </row>
    <row r="18" spans="1:8" ht="14.25" customHeight="1" x14ac:dyDescent="0.3">
      <c r="A18" s="17" t="s">
        <v>25</v>
      </c>
      <c r="B18" s="18" t="s">
        <v>26</v>
      </c>
      <c r="C18" s="12"/>
      <c r="D18" s="12"/>
      <c r="E18" s="12"/>
      <c r="F18" s="12"/>
      <c r="G18" s="12">
        <f>SUM(G19:G20)</f>
        <v>320000</v>
      </c>
      <c r="H18" s="114" t="s">
        <v>229</v>
      </c>
    </row>
    <row r="19" spans="1:8" ht="27" customHeight="1" x14ac:dyDescent="0.3">
      <c r="A19" s="13" t="s">
        <v>27</v>
      </c>
      <c r="B19" s="21" t="s">
        <v>153</v>
      </c>
      <c r="C19" s="16">
        <v>30000</v>
      </c>
      <c r="D19" s="16">
        <v>8</v>
      </c>
      <c r="E19" s="16" t="s">
        <v>28</v>
      </c>
      <c r="F19" s="16">
        <v>1</v>
      </c>
      <c r="G19" s="16">
        <f>C19*D19*F19</f>
        <v>240000</v>
      </c>
      <c r="H19" s="114"/>
    </row>
    <row r="20" spans="1:8" x14ac:dyDescent="0.3">
      <c r="A20" s="13" t="s">
        <v>29</v>
      </c>
      <c r="B20" s="14" t="s">
        <v>30</v>
      </c>
      <c r="C20" s="16">
        <v>10000</v>
      </c>
      <c r="D20" s="16">
        <v>8</v>
      </c>
      <c r="E20" s="16" t="s">
        <v>28</v>
      </c>
      <c r="F20" s="16">
        <v>1</v>
      </c>
      <c r="G20" s="16">
        <f>C20*D20*F20</f>
        <v>80000</v>
      </c>
      <c r="H20" s="114"/>
    </row>
    <row r="21" spans="1:8" ht="14.25" customHeight="1" x14ac:dyDescent="0.3">
      <c r="A21" s="17" t="s">
        <v>31</v>
      </c>
      <c r="B21" s="18" t="s">
        <v>32</v>
      </c>
      <c r="C21" s="12"/>
      <c r="D21" s="12"/>
      <c r="E21" s="12"/>
      <c r="F21" s="12"/>
      <c r="G21" s="12">
        <f>SUM(G22:G22)</f>
        <v>2160000</v>
      </c>
      <c r="H21" s="114"/>
    </row>
    <row r="22" spans="1:8" ht="28.2" x14ac:dyDescent="0.3">
      <c r="A22" s="13" t="s">
        <v>33</v>
      </c>
      <c r="B22" s="20" t="s">
        <v>126</v>
      </c>
      <c r="C22" s="16">
        <v>5000</v>
      </c>
      <c r="D22" s="16">
        <v>432</v>
      </c>
      <c r="E22" s="16"/>
      <c r="F22" s="16">
        <v>1</v>
      </c>
      <c r="G22" s="16">
        <f>C22*D22*F22</f>
        <v>2160000</v>
      </c>
      <c r="H22" s="114"/>
    </row>
    <row r="23" spans="1:8" x14ac:dyDescent="0.3">
      <c r="A23" s="17" t="s">
        <v>34</v>
      </c>
      <c r="B23" s="18" t="s">
        <v>35</v>
      </c>
      <c r="C23" s="16"/>
      <c r="D23" s="22"/>
      <c r="E23" s="16"/>
      <c r="F23" s="16"/>
      <c r="G23" s="12">
        <f>SUM(G24+G25+G26+G27+G28)</f>
        <v>16760000</v>
      </c>
      <c r="H23" s="114"/>
    </row>
    <row r="24" spans="1:8" x14ac:dyDescent="0.3">
      <c r="A24" s="23" t="s">
        <v>36</v>
      </c>
      <c r="B24" s="14" t="s">
        <v>37</v>
      </c>
      <c r="C24" s="16">
        <v>500000</v>
      </c>
      <c r="D24" s="24">
        <v>12</v>
      </c>
      <c r="E24" s="16" t="s">
        <v>38</v>
      </c>
      <c r="F24" s="16">
        <v>1</v>
      </c>
      <c r="G24" s="16">
        <f>C24*D24*F24</f>
        <v>6000000</v>
      </c>
      <c r="H24" s="114"/>
    </row>
    <row r="25" spans="1:8" s="25" customFormat="1" ht="27.6" x14ac:dyDescent="0.25">
      <c r="A25" s="23" t="s">
        <v>39</v>
      </c>
      <c r="B25" s="20" t="s">
        <v>131</v>
      </c>
      <c r="C25" s="16">
        <v>10000</v>
      </c>
      <c r="D25" s="62" t="s">
        <v>127</v>
      </c>
      <c r="E25" s="16"/>
      <c r="F25" s="16">
        <v>1</v>
      </c>
      <c r="G25" s="16">
        <f t="shared" ref="G25:G28" si="0">C25*D25*F25</f>
        <v>5940000</v>
      </c>
      <c r="H25" s="114"/>
    </row>
    <row r="26" spans="1:8" s="25" customFormat="1" ht="13.8" x14ac:dyDescent="0.25">
      <c r="A26" s="23" t="s">
        <v>40</v>
      </c>
      <c r="B26" s="14" t="s">
        <v>41</v>
      </c>
      <c r="C26" s="16">
        <v>700000</v>
      </c>
      <c r="D26" s="26">
        <v>2</v>
      </c>
      <c r="E26" s="16" t="s">
        <v>42</v>
      </c>
      <c r="F26" s="16">
        <v>1</v>
      </c>
      <c r="G26" s="16">
        <f t="shared" si="0"/>
        <v>1400000</v>
      </c>
      <c r="H26" s="114"/>
    </row>
    <row r="27" spans="1:8" s="25" customFormat="1" ht="13.8" x14ac:dyDescent="0.25">
      <c r="A27" s="23" t="s">
        <v>43</v>
      </c>
      <c r="B27" s="14" t="s">
        <v>202</v>
      </c>
      <c r="C27" s="16">
        <v>50000</v>
      </c>
      <c r="D27" s="24">
        <v>66</v>
      </c>
      <c r="E27" s="16" t="s">
        <v>38</v>
      </c>
      <c r="F27" s="16">
        <v>1</v>
      </c>
      <c r="G27" s="16">
        <f t="shared" si="0"/>
        <v>3300000</v>
      </c>
      <c r="H27" s="114"/>
    </row>
    <row r="28" spans="1:8" x14ac:dyDescent="0.3">
      <c r="A28" s="27" t="s">
        <v>44</v>
      </c>
      <c r="B28" s="16" t="s">
        <v>84</v>
      </c>
      <c r="C28" s="16">
        <v>15000</v>
      </c>
      <c r="D28" s="16">
        <v>8</v>
      </c>
      <c r="E28" s="16" t="s">
        <v>42</v>
      </c>
      <c r="F28" s="16">
        <v>1</v>
      </c>
      <c r="G28" s="16">
        <f t="shared" si="0"/>
        <v>120000</v>
      </c>
      <c r="H28" s="114"/>
    </row>
    <row r="29" spans="1:8" ht="25.5" customHeight="1" x14ac:dyDescent="0.3">
      <c r="A29" s="28"/>
      <c r="B29" s="18" t="s">
        <v>45</v>
      </c>
      <c r="C29" s="16"/>
      <c r="D29" s="16"/>
      <c r="E29" s="16"/>
      <c r="F29" s="16"/>
      <c r="G29" s="12">
        <f>SUM(G12+G15+G18+G21+G23)</f>
        <v>103600000</v>
      </c>
      <c r="H29" s="83"/>
    </row>
  </sheetData>
  <mergeCells count="8">
    <mergeCell ref="H12:H14"/>
    <mergeCell ref="H15:H17"/>
    <mergeCell ref="H18:H28"/>
    <mergeCell ref="A1:G1"/>
    <mergeCell ref="A2:G2"/>
    <mergeCell ref="A3:G3"/>
    <mergeCell ref="A4:B4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workbookViewId="0">
      <selection activeCell="A2" sqref="A2:G2"/>
    </sheetView>
  </sheetViews>
  <sheetFormatPr defaultRowHeight="14.4" x14ac:dyDescent="0.3"/>
  <cols>
    <col min="1" max="1" width="4.33203125" customWidth="1"/>
    <col min="2" max="2" width="54.88671875" customWidth="1"/>
    <col min="3" max="3" width="9" customWidth="1"/>
    <col min="4" max="4" width="6.109375" customWidth="1"/>
    <col min="5" max="5" width="6" customWidth="1"/>
    <col min="6" max="6" width="5.88671875" customWidth="1"/>
    <col min="7" max="7" width="13.109375" customWidth="1"/>
    <col min="8" max="8" width="15.109375" customWidth="1"/>
    <col min="257" max="257" width="6.88671875" customWidth="1"/>
    <col min="258" max="258" width="65.33203125" customWidth="1"/>
    <col min="262" max="262" width="14.44140625" customWidth="1"/>
    <col min="263" max="263" width="22.33203125" customWidth="1"/>
    <col min="513" max="513" width="6.88671875" customWidth="1"/>
    <col min="514" max="514" width="65.33203125" customWidth="1"/>
    <col min="518" max="518" width="14.44140625" customWidth="1"/>
    <col min="519" max="519" width="22.33203125" customWidth="1"/>
    <col min="769" max="769" width="6.88671875" customWidth="1"/>
    <col min="770" max="770" width="65.33203125" customWidth="1"/>
    <col min="774" max="774" width="14.44140625" customWidth="1"/>
    <col min="775" max="775" width="22.33203125" customWidth="1"/>
    <col min="1025" max="1025" width="6.88671875" customWidth="1"/>
    <col min="1026" max="1026" width="65.33203125" customWidth="1"/>
    <col min="1030" max="1030" width="14.44140625" customWidth="1"/>
    <col min="1031" max="1031" width="22.33203125" customWidth="1"/>
    <col min="1281" max="1281" width="6.88671875" customWidth="1"/>
    <col min="1282" max="1282" width="65.33203125" customWidth="1"/>
    <col min="1286" max="1286" width="14.44140625" customWidth="1"/>
    <col min="1287" max="1287" width="22.33203125" customWidth="1"/>
    <col min="1537" max="1537" width="6.88671875" customWidth="1"/>
    <col min="1538" max="1538" width="65.33203125" customWidth="1"/>
    <col min="1542" max="1542" width="14.44140625" customWidth="1"/>
    <col min="1543" max="1543" width="22.33203125" customWidth="1"/>
    <col min="1793" max="1793" width="6.88671875" customWidth="1"/>
    <col min="1794" max="1794" width="65.33203125" customWidth="1"/>
    <col min="1798" max="1798" width="14.44140625" customWidth="1"/>
    <col min="1799" max="1799" width="22.33203125" customWidth="1"/>
    <col min="2049" max="2049" width="6.88671875" customWidth="1"/>
    <col min="2050" max="2050" width="65.33203125" customWidth="1"/>
    <col min="2054" max="2054" width="14.44140625" customWidth="1"/>
    <col min="2055" max="2055" width="22.33203125" customWidth="1"/>
    <col min="2305" max="2305" width="6.88671875" customWidth="1"/>
    <col min="2306" max="2306" width="65.33203125" customWidth="1"/>
    <col min="2310" max="2310" width="14.44140625" customWidth="1"/>
    <col min="2311" max="2311" width="22.33203125" customWidth="1"/>
    <col min="2561" max="2561" width="6.88671875" customWidth="1"/>
    <col min="2562" max="2562" width="65.33203125" customWidth="1"/>
    <col min="2566" max="2566" width="14.44140625" customWidth="1"/>
    <col min="2567" max="2567" width="22.33203125" customWidth="1"/>
    <col min="2817" max="2817" width="6.88671875" customWidth="1"/>
    <col min="2818" max="2818" width="65.33203125" customWidth="1"/>
    <col min="2822" max="2822" width="14.44140625" customWidth="1"/>
    <col min="2823" max="2823" width="22.33203125" customWidth="1"/>
    <col min="3073" max="3073" width="6.88671875" customWidth="1"/>
    <col min="3074" max="3074" width="65.33203125" customWidth="1"/>
    <col min="3078" max="3078" width="14.44140625" customWidth="1"/>
    <col min="3079" max="3079" width="22.33203125" customWidth="1"/>
    <col min="3329" max="3329" width="6.88671875" customWidth="1"/>
    <col min="3330" max="3330" width="65.33203125" customWidth="1"/>
    <col min="3334" max="3334" width="14.44140625" customWidth="1"/>
    <col min="3335" max="3335" width="22.33203125" customWidth="1"/>
    <col min="3585" max="3585" width="6.88671875" customWidth="1"/>
    <col min="3586" max="3586" width="65.33203125" customWidth="1"/>
    <col min="3590" max="3590" width="14.44140625" customWidth="1"/>
    <col min="3591" max="3591" width="22.33203125" customWidth="1"/>
    <col min="3841" max="3841" width="6.88671875" customWidth="1"/>
    <col min="3842" max="3842" width="65.33203125" customWidth="1"/>
    <col min="3846" max="3846" width="14.44140625" customWidth="1"/>
    <col min="3847" max="3847" width="22.33203125" customWidth="1"/>
    <col min="4097" max="4097" width="6.88671875" customWidth="1"/>
    <col min="4098" max="4098" width="65.33203125" customWidth="1"/>
    <col min="4102" max="4102" width="14.44140625" customWidth="1"/>
    <col min="4103" max="4103" width="22.33203125" customWidth="1"/>
    <col min="4353" max="4353" width="6.88671875" customWidth="1"/>
    <col min="4354" max="4354" width="65.33203125" customWidth="1"/>
    <col min="4358" max="4358" width="14.44140625" customWidth="1"/>
    <col min="4359" max="4359" width="22.33203125" customWidth="1"/>
    <col min="4609" max="4609" width="6.88671875" customWidth="1"/>
    <col min="4610" max="4610" width="65.33203125" customWidth="1"/>
    <col min="4614" max="4614" width="14.44140625" customWidth="1"/>
    <col min="4615" max="4615" width="22.33203125" customWidth="1"/>
    <col min="4865" max="4865" width="6.88671875" customWidth="1"/>
    <col min="4866" max="4866" width="65.33203125" customWidth="1"/>
    <col min="4870" max="4870" width="14.44140625" customWidth="1"/>
    <col min="4871" max="4871" width="22.33203125" customWidth="1"/>
    <col min="5121" max="5121" width="6.88671875" customWidth="1"/>
    <col min="5122" max="5122" width="65.33203125" customWidth="1"/>
    <col min="5126" max="5126" width="14.44140625" customWidth="1"/>
    <col min="5127" max="5127" width="22.33203125" customWidth="1"/>
    <col min="5377" max="5377" width="6.88671875" customWidth="1"/>
    <col min="5378" max="5378" width="65.33203125" customWidth="1"/>
    <col min="5382" max="5382" width="14.44140625" customWidth="1"/>
    <col min="5383" max="5383" width="22.33203125" customWidth="1"/>
    <col min="5633" max="5633" width="6.88671875" customWidth="1"/>
    <col min="5634" max="5634" width="65.33203125" customWidth="1"/>
    <col min="5638" max="5638" width="14.44140625" customWidth="1"/>
    <col min="5639" max="5639" width="22.33203125" customWidth="1"/>
    <col min="5889" max="5889" width="6.88671875" customWidth="1"/>
    <col min="5890" max="5890" width="65.33203125" customWidth="1"/>
    <col min="5894" max="5894" width="14.44140625" customWidth="1"/>
    <col min="5895" max="5895" width="22.33203125" customWidth="1"/>
    <col min="6145" max="6145" width="6.88671875" customWidth="1"/>
    <col min="6146" max="6146" width="65.33203125" customWidth="1"/>
    <col min="6150" max="6150" width="14.44140625" customWidth="1"/>
    <col min="6151" max="6151" width="22.33203125" customWidth="1"/>
    <col min="6401" max="6401" width="6.88671875" customWidth="1"/>
    <col min="6402" max="6402" width="65.33203125" customWidth="1"/>
    <col min="6406" max="6406" width="14.44140625" customWidth="1"/>
    <col min="6407" max="6407" width="22.33203125" customWidth="1"/>
    <col min="6657" max="6657" width="6.88671875" customWidth="1"/>
    <col min="6658" max="6658" width="65.33203125" customWidth="1"/>
    <col min="6662" max="6662" width="14.44140625" customWidth="1"/>
    <col min="6663" max="6663" width="22.33203125" customWidth="1"/>
    <col min="6913" max="6913" width="6.88671875" customWidth="1"/>
    <col min="6914" max="6914" width="65.33203125" customWidth="1"/>
    <col min="6918" max="6918" width="14.44140625" customWidth="1"/>
    <col min="6919" max="6919" width="22.33203125" customWidth="1"/>
    <col min="7169" max="7169" width="6.88671875" customWidth="1"/>
    <col min="7170" max="7170" width="65.33203125" customWidth="1"/>
    <col min="7174" max="7174" width="14.44140625" customWidth="1"/>
    <col min="7175" max="7175" width="22.33203125" customWidth="1"/>
    <col min="7425" max="7425" width="6.88671875" customWidth="1"/>
    <col min="7426" max="7426" width="65.33203125" customWidth="1"/>
    <col min="7430" max="7430" width="14.44140625" customWidth="1"/>
    <col min="7431" max="7431" width="22.33203125" customWidth="1"/>
    <col min="7681" max="7681" width="6.88671875" customWidth="1"/>
    <col min="7682" max="7682" width="65.33203125" customWidth="1"/>
    <col min="7686" max="7686" width="14.44140625" customWidth="1"/>
    <col min="7687" max="7687" width="22.33203125" customWidth="1"/>
    <col min="7937" max="7937" width="6.88671875" customWidth="1"/>
    <col min="7938" max="7938" width="65.33203125" customWidth="1"/>
    <col min="7942" max="7942" width="14.44140625" customWidth="1"/>
    <col min="7943" max="7943" width="22.33203125" customWidth="1"/>
    <col min="8193" max="8193" width="6.88671875" customWidth="1"/>
    <col min="8194" max="8194" width="65.33203125" customWidth="1"/>
    <col min="8198" max="8198" width="14.44140625" customWidth="1"/>
    <col min="8199" max="8199" width="22.33203125" customWidth="1"/>
    <col min="8449" max="8449" width="6.88671875" customWidth="1"/>
    <col min="8450" max="8450" width="65.33203125" customWidth="1"/>
    <col min="8454" max="8454" width="14.44140625" customWidth="1"/>
    <col min="8455" max="8455" width="22.33203125" customWidth="1"/>
    <col min="8705" max="8705" width="6.88671875" customWidth="1"/>
    <col min="8706" max="8706" width="65.33203125" customWidth="1"/>
    <col min="8710" max="8710" width="14.44140625" customWidth="1"/>
    <col min="8711" max="8711" width="22.33203125" customWidth="1"/>
    <col min="8961" max="8961" width="6.88671875" customWidth="1"/>
    <col min="8962" max="8962" width="65.33203125" customWidth="1"/>
    <col min="8966" max="8966" width="14.44140625" customWidth="1"/>
    <col min="8967" max="8967" width="22.33203125" customWidth="1"/>
    <col min="9217" max="9217" width="6.88671875" customWidth="1"/>
    <col min="9218" max="9218" width="65.33203125" customWidth="1"/>
    <col min="9222" max="9222" width="14.44140625" customWidth="1"/>
    <col min="9223" max="9223" width="22.33203125" customWidth="1"/>
    <col min="9473" max="9473" width="6.88671875" customWidth="1"/>
    <col min="9474" max="9474" width="65.33203125" customWidth="1"/>
    <col min="9478" max="9478" width="14.44140625" customWidth="1"/>
    <col min="9479" max="9479" width="22.33203125" customWidth="1"/>
    <col min="9729" max="9729" width="6.88671875" customWidth="1"/>
    <col min="9730" max="9730" width="65.33203125" customWidth="1"/>
    <col min="9734" max="9734" width="14.44140625" customWidth="1"/>
    <col min="9735" max="9735" width="22.33203125" customWidth="1"/>
    <col min="9985" max="9985" width="6.88671875" customWidth="1"/>
    <col min="9986" max="9986" width="65.33203125" customWidth="1"/>
    <col min="9990" max="9990" width="14.44140625" customWidth="1"/>
    <col min="9991" max="9991" width="22.33203125" customWidth="1"/>
    <col min="10241" max="10241" width="6.88671875" customWidth="1"/>
    <col min="10242" max="10242" width="65.33203125" customWidth="1"/>
    <col min="10246" max="10246" width="14.44140625" customWidth="1"/>
    <col min="10247" max="10247" width="22.33203125" customWidth="1"/>
    <col min="10497" max="10497" width="6.88671875" customWidth="1"/>
    <col min="10498" max="10498" width="65.33203125" customWidth="1"/>
    <col min="10502" max="10502" width="14.44140625" customWidth="1"/>
    <col min="10503" max="10503" width="22.33203125" customWidth="1"/>
    <col min="10753" max="10753" width="6.88671875" customWidth="1"/>
    <col min="10754" max="10754" width="65.33203125" customWidth="1"/>
    <col min="10758" max="10758" width="14.44140625" customWidth="1"/>
    <col min="10759" max="10759" width="22.33203125" customWidth="1"/>
    <col min="11009" max="11009" width="6.88671875" customWidth="1"/>
    <col min="11010" max="11010" width="65.33203125" customWidth="1"/>
    <col min="11014" max="11014" width="14.44140625" customWidth="1"/>
    <col min="11015" max="11015" width="22.33203125" customWidth="1"/>
    <col min="11265" max="11265" width="6.88671875" customWidth="1"/>
    <col min="11266" max="11266" width="65.33203125" customWidth="1"/>
    <col min="11270" max="11270" width="14.44140625" customWidth="1"/>
    <col min="11271" max="11271" width="22.33203125" customWidth="1"/>
    <col min="11521" max="11521" width="6.88671875" customWidth="1"/>
    <col min="11522" max="11522" width="65.33203125" customWidth="1"/>
    <col min="11526" max="11526" width="14.44140625" customWidth="1"/>
    <col min="11527" max="11527" width="22.33203125" customWidth="1"/>
    <col min="11777" max="11777" width="6.88671875" customWidth="1"/>
    <col min="11778" max="11778" width="65.33203125" customWidth="1"/>
    <col min="11782" max="11782" width="14.44140625" customWidth="1"/>
    <col min="11783" max="11783" width="22.33203125" customWidth="1"/>
    <col min="12033" max="12033" width="6.88671875" customWidth="1"/>
    <col min="12034" max="12034" width="65.33203125" customWidth="1"/>
    <col min="12038" max="12038" width="14.44140625" customWidth="1"/>
    <col min="12039" max="12039" width="22.33203125" customWidth="1"/>
    <col min="12289" max="12289" width="6.88671875" customWidth="1"/>
    <col min="12290" max="12290" width="65.33203125" customWidth="1"/>
    <col min="12294" max="12294" width="14.44140625" customWidth="1"/>
    <col min="12295" max="12295" width="22.33203125" customWidth="1"/>
    <col min="12545" max="12545" width="6.88671875" customWidth="1"/>
    <col min="12546" max="12546" width="65.33203125" customWidth="1"/>
    <col min="12550" max="12550" width="14.44140625" customWidth="1"/>
    <col min="12551" max="12551" width="22.33203125" customWidth="1"/>
    <col min="12801" max="12801" width="6.88671875" customWidth="1"/>
    <col min="12802" max="12802" width="65.33203125" customWidth="1"/>
    <col min="12806" max="12806" width="14.44140625" customWidth="1"/>
    <col min="12807" max="12807" width="22.33203125" customWidth="1"/>
    <col min="13057" max="13057" width="6.88671875" customWidth="1"/>
    <col min="13058" max="13058" width="65.33203125" customWidth="1"/>
    <col min="13062" max="13062" width="14.44140625" customWidth="1"/>
    <col min="13063" max="13063" width="22.33203125" customWidth="1"/>
    <col min="13313" max="13313" width="6.88671875" customWidth="1"/>
    <col min="13314" max="13314" width="65.33203125" customWidth="1"/>
    <col min="13318" max="13318" width="14.44140625" customWidth="1"/>
    <col min="13319" max="13319" width="22.33203125" customWidth="1"/>
    <col min="13569" max="13569" width="6.88671875" customWidth="1"/>
    <col min="13570" max="13570" width="65.33203125" customWidth="1"/>
    <col min="13574" max="13574" width="14.44140625" customWidth="1"/>
    <col min="13575" max="13575" width="22.33203125" customWidth="1"/>
    <col min="13825" max="13825" width="6.88671875" customWidth="1"/>
    <col min="13826" max="13826" width="65.33203125" customWidth="1"/>
    <col min="13830" max="13830" width="14.44140625" customWidth="1"/>
    <col min="13831" max="13831" width="22.33203125" customWidth="1"/>
    <col min="14081" max="14081" width="6.88671875" customWidth="1"/>
    <col min="14082" max="14082" width="65.33203125" customWidth="1"/>
    <col min="14086" max="14086" width="14.44140625" customWidth="1"/>
    <col min="14087" max="14087" width="22.33203125" customWidth="1"/>
    <col min="14337" max="14337" width="6.88671875" customWidth="1"/>
    <col min="14338" max="14338" width="65.33203125" customWidth="1"/>
    <col min="14342" max="14342" width="14.44140625" customWidth="1"/>
    <col min="14343" max="14343" width="22.33203125" customWidth="1"/>
    <col min="14593" max="14593" width="6.88671875" customWidth="1"/>
    <col min="14594" max="14594" width="65.33203125" customWidth="1"/>
    <col min="14598" max="14598" width="14.44140625" customWidth="1"/>
    <col min="14599" max="14599" width="22.33203125" customWidth="1"/>
    <col min="14849" max="14849" width="6.88671875" customWidth="1"/>
    <col min="14850" max="14850" width="65.33203125" customWidth="1"/>
    <col min="14854" max="14854" width="14.44140625" customWidth="1"/>
    <col min="14855" max="14855" width="22.33203125" customWidth="1"/>
    <col min="15105" max="15105" width="6.88671875" customWidth="1"/>
    <col min="15106" max="15106" width="65.33203125" customWidth="1"/>
    <col min="15110" max="15110" width="14.44140625" customWidth="1"/>
    <col min="15111" max="15111" width="22.33203125" customWidth="1"/>
    <col min="15361" max="15361" width="6.88671875" customWidth="1"/>
    <col min="15362" max="15362" width="65.33203125" customWidth="1"/>
    <col min="15366" max="15366" width="14.44140625" customWidth="1"/>
    <col min="15367" max="15367" width="22.33203125" customWidth="1"/>
    <col min="15617" max="15617" width="6.88671875" customWidth="1"/>
    <col min="15618" max="15618" width="65.33203125" customWidth="1"/>
    <col min="15622" max="15622" width="14.44140625" customWidth="1"/>
    <col min="15623" max="15623" width="22.33203125" customWidth="1"/>
    <col min="15873" max="15873" width="6.88671875" customWidth="1"/>
    <col min="15874" max="15874" width="65.33203125" customWidth="1"/>
    <col min="15878" max="15878" width="14.44140625" customWidth="1"/>
    <col min="15879" max="15879" width="22.33203125" customWidth="1"/>
    <col min="16129" max="16129" width="6.88671875" customWidth="1"/>
    <col min="16130" max="16130" width="65.33203125" customWidth="1"/>
    <col min="16134" max="16134" width="14.44140625" customWidth="1"/>
    <col min="16135" max="16135" width="22.33203125" customWidth="1"/>
  </cols>
  <sheetData>
    <row r="1" spans="1:8" ht="15.6" x14ac:dyDescent="0.3">
      <c r="A1" s="115" t="s">
        <v>179</v>
      </c>
      <c r="B1" s="115"/>
      <c r="C1" s="115"/>
      <c r="D1" s="115"/>
      <c r="E1" s="115"/>
      <c r="F1" s="115"/>
      <c r="G1" s="115"/>
    </row>
    <row r="2" spans="1:8" x14ac:dyDescent="0.3">
      <c r="A2" s="116"/>
      <c r="B2" s="116"/>
      <c r="C2" s="116"/>
      <c r="D2" s="116"/>
      <c r="E2" s="116"/>
      <c r="F2" s="116"/>
      <c r="G2" s="116"/>
    </row>
    <row r="3" spans="1:8" x14ac:dyDescent="0.3">
      <c r="A3" s="119"/>
      <c r="B3" s="116"/>
      <c r="C3" s="116"/>
      <c r="D3" s="116"/>
      <c r="E3" s="116"/>
      <c r="F3" s="116"/>
      <c r="G3" s="116"/>
    </row>
    <row r="4" spans="1:8" x14ac:dyDescent="0.3">
      <c r="A4" s="117" t="s">
        <v>1</v>
      </c>
      <c r="B4" s="117"/>
      <c r="C4" s="2"/>
      <c r="D4" s="2"/>
      <c r="E4" s="2"/>
      <c r="F4" s="2"/>
      <c r="G4" s="2"/>
    </row>
    <row r="5" spans="1:8" x14ac:dyDescent="0.3">
      <c r="A5" s="4"/>
      <c r="B5" s="2" t="s">
        <v>191</v>
      </c>
      <c r="C5" s="2"/>
      <c r="D5" s="2"/>
      <c r="E5" s="2"/>
      <c r="F5" s="2"/>
      <c r="G5" s="2"/>
    </row>
    <row r="6" spans="1:8" x14ac:dyDescent="0.3">
      <c r="A6" s="4"/>
      <c r="B6" s="2" t="s">
        <v>192</v>
      </c>
      <c r="C6" s="2"/>
      <c r="D6" s="2"/>
      <c r="E6" s="2"/>
      <c r="F6" s="2"/>
      <c r="G6" s="2"/>
    </row>
    <row r="7" spans="1:8" x14ac:dyDescent="0.3">
      <c r="A7" s="4"/>
      <c r="B7" s="2" t="s">
        <v>197</v>
      </c>
      <c r="C7" s="2"/>
      <c r="D7" s="2"/>
      <c r="E7" s="2"/>
      <c r="F7" s="2"/>
      <c r="G7" s="2"/>
    </row>
    <row r="8" spans="1:8" x14ac:dyDescent="0.3">
      <c r="A8" s="4"/>
      <c r="B8" s="2" t="s">
        <v>2</v>
      </c>
      <c r="C8" s="2"/>
      <c r="D8" s="2"/>
      <c r="E8" s="2"/>
      <c r="F8" s="2"/>
      <c r="G8" s="2"/>
    </row>
    <row r="9" spans="1:8" x14ac:dyDescent="0.3">
      <c r="A9" s="118" t="s">
        <v>3</v>
      </c>
      <c r="B9" s="118"/>
      <c r="C9" s="5"/>
      <c r="D9" s="5"/>
      <c r="E9" s="5"/>
      <c r="F9" s="5"/>
      <c r="G9" s="5"/>
    </row>
    <row r="10" spans="1:8" ht="28.5" customHeight="1" x14ac:dyDescent="0.3">
      <c r="A10" s="6"/>
      <c r="B10" s="7" t="s">
        <v>4</v>
      </c>
      <c r="C10" s="7" t="s">
        <v>5</v>
      </c>
      <c r="D10" s="7" t="s">
        <v>6</v>
      </c>
      <c r="E10" s="7" t="s">
        <v>7</v>
      </c>
      <c r="F10" s="7" t="s">
        <v>61</v>
      </c>
      <c r="G10" s="7" t="s">
        <v>8</v>
      </c>
      <c r="H10" s="82" t="s">
        <v>201</v>
      </c>
    </row>
    <row r="11" spans="1:8" ht="15" x14ac:dyDescent="0.3">
      <c r="A11" s="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9" t="s">
        <v>14</v>
      </c>
      <c r="H11" s="84"/>
    </row>
    <row r="12" spans="1:8" ht="15.75" customHeight="1" x14ac:dyDescent="0.3">
      <c r="A12" s="8" t="s">
        <v>180</v>
      </c>
      <c r="B12" s="61" t="s">
        <v>181</v>
      </c>
      <c r="C12" s="9"/>
      <c r="D12" s="9"/>
      <c r="E12" s="9"/>
      <c r="F12" s="9"/>
      <c r="G12" s="9"/>
      <c r="H12" s="40"/>
    </row>
    <row r="13" spans="1:8" ht="15.75" customHeight="1" x14ac:dyDescent="0.3">
      <c r="A13" s="10">
        <v>1</v>
      </c>
      <c r="B13" s="11" t="s">
        <v>15</v>
      </c>
      <c r="C13" s="12"/>
      <c r="D13" s="12"/>
      <c r="E13" s="12"/>
      <c r="F13" s="12"/>
      <c r="G13" s="12">
        <f>SUM(G14+G15)</f>
        <v>50100000</v>
      </c>
      <c r="H13" s="40"/>
    </row>
    <row r="14" spans="1:8" ht="15.75" customHeight="1" x14ac:dyDescent="0.3">
      <c r="A14" s="13" t="s">
        <v>16</v>
      </c>
      <c r="B14" s="14" t="s">
        <v>182</v>
      </c>
      <c r="C14" s="15">
        <v>500000</v>
      </c>
      <c r="D14" s="16">
        <v>26</v>
      </c>
      <c r="E14" s="16" t="s">
        <v>18</v>
      </c>
      <c r="F14" s="16">
        <v>1</v>
      </c>
      <c r="G14" s="16">
        <f>C14*D14*F14</f>
        <v>13000000</v>
      </c>
      <c r="H14" s="114" t="s">
        <v>229</v>
      </c>
    </row>
    <row r="15" spans="1:8" ht="15.75" customHeight="1" x14ac:dyDescent="0.3">
      <c r="A15" s="13" t="s">
        <v>19</v>
      </c>
      <c r="B15" s="14" t="s">
        <v>20</v>
      </c>
      <c r="C15" s="15">
        <v>350000</v>
      </c>
      <c r="D15" s="16">
        <v>106</v>
      </c>
      <c r="E15" s="16" t="s">
        <v>18</v>
      </c>
      <c r="F15" s="16">
        <v>1</v>
      </c>
      <c r="G15" s="16">
        <f>C15*D15*F15</f>
        <v>37100000</v>
      </c>
      <c r="H15" s="114"/>
    </row>
    <row r="16" spans="1:8" ht="15.75" customHeight="1" x14ac:dyDescent="0.3">
      <c r="A16" s="17" t="s">
        <v>21</v>
      </c>
      <c r="B16" s="18" t="s">
        <v>22</v>
      </c>
      <c r="C16" s="19"/>
      <c r="D16" s="12"/>
      <c r="E16" s="12"/>
      <c r="F16" s="12"/>
      <c r="G16" s="12">
        <f>SUM(G17:G18)</f>
        <v>21600000</v>
      </c>
      <c r="H16" s="114"/>
    </row>
    <row r="17" spans="1:8" ht="15.75" customHeight="1" x14ac:dyDescent="0.3">
      <c r="A17" s="13" t="s">
        <v>23</v>
      </c>
      <c r="B17" s="14" t="s">
        <v>183</v>
      </c>
      <c r="C17" s="15">
        <v>20000</v>
      </c>
      <c r="D17" s="16">
        <v>330</v>
      </c>
      <c r="E17" s="16"/>
      <c r="F17" s="16">
        <v>1</v>
      </c>
      <c r="G17" s="16">
        <f>C17*D17*F17</f>
        <v>6600000</v>
      </c>
      <c r="H17" s="114" t="s">
        <v>249</v>
      </c>
    </row>
    <row r="18" spans="1:8" ht="31.5" customHeight="1" x14ac:dyDescent="0.3">
      <c r="A18" s="13" t="s">
        <v>24</v>
      </c>
      <c r="B18" s="20" t="s">
        <v>184</v>
      </c>
      <c r="C18" s="15">
        <v>1000000</v>
      </c>
      <c r="D18" s="16">
        <v>15</v>
      </c>
      <c r="E18" s="16"/>
      <c r="F18" s="16">
        <v>1</v>
      </c>
      <c r="G18" s="16">
        <f>C18*D18*F18</f>
        <v>15000000</v>
      </c>
      <c r="H18" s="114"/>
    </row>
    <row r="19" spans="1:8" ht="15.75" customHeight="1" x14ac:dyDescent="0.3">
      <c r="A19" s="17" t="s">
        <v>25</v>
      </c>
      <c r="B19" s="18" t="s">
        <v>26</v>
      </c>
      <c r="C19" s="12"/>
      <c r="D19" s="12"/>
      <c r="E19" s="12"/>
      <c r="F19" s="12"/>
      <c r="G19" s="12">
        <f>SUM(G20:G21)</f>
        <v>375000</v>
      </c>
      <c r="H19" s="114"/>
    </row>
    <row r="20" spans="1:8" ht="15" customHeight="1" x14ac:dyDescent="0.3">
      <c r="A20" s="13" t="s">
        <v>27</v>
      </c>
      <c r="B20" s="21" t="s">
        <v>185</v>
      </c>
      <c r="C20" s="16">
        <v>65000</v>
      </c>
      <c r="D20" s="16">
        <v>5</v>
      </c>
      <c r="E20" s="16" t="s">
        <v>28</v>
      </c>
      <c r="F20" s="16">
        <v>1</v>
      </c>
      <c r="G20" s="16">
        <f>C20*D20*F20</f>
        <v>325000</v>
      </c>
      <c r="H20" s="114" t="s">
        <v>229</v>
      </c>
    </row>
    <row r="21" spans="1:8" ht="15.75" customHeight="1" x14ac:dyDescent="0.3">
      <c r="A21" s="13" t="s">
        <v>29</v>
      </c>
      <c r="B21" s="14" t="s">
        <v>30</v>
      </c>
      <c r="C21" s="16">
        <v>10000</v>
      </c>
      <c r="D21" s="16">
        <v>5</v>
      </c>
      <c r="E21" s="16" t="s">
        <v>28</v>
      </c>
      <c r="F21" s="16">
        <v>1</v>
      </c>
      <c r="G21" s="16">
        <f>C21*D21*F21</f>
        <v>50000</v>
      </c>
      <c r="H21" s="114"/>
    </row>
    <row r="22" spans="1:8" ht="15.75" customHeight="1" x14ac:dyDescent="0.3">
      <c r="A22" s="17" t="s">
        <v>31</v>
      </c>
      <c r="B22" s="18" t="s">
        <v>32</v>
      </c>
      <c r="C22" s="12"/>
      <c r="D22" s="12"/>
      <c r="E22" s="12"/>
      <c r="F22" s="12"/>
      <c r="G22" s="12">
        <f>SUM(G23:G23)</f>
        <v>1325000</v>
      </c>
      <c r="H22" s="114"/>
    </row>
    <row r="23" spans="1:8" ht="28.2" x14ac:dyDescent="0.3">
      <c r="A23" s="13" t="s">
        <v>33</v>
      </c>
      <c r="B23" s="20" t="s">
        <v>186</v>
      </c>
      <c r="C23" s="16">
        <v>5000</v>
      </c>
      <c r="D23" s="16">
        <v>265</v>
      </c>
      <c r="E23" s="16"/>
      <c r="F23" s="16">
        <v>1</v>
      </c>
      <c r="G23" s="16">
        <f>C23*D23*F23</f>
        <v>1325000</v>
      </c>
      <c r="H23" s="114"/>
    </row>
    <row r="24" spans="1:8" ht="15.75" customHeight="1" x14ac:dyDescent="0.3">
      <c r="A24" s="17" t="s">
        <v>34</v>
      </c>
      <c r="B24" s="18" t="s">
        <v>35</v>
      </c>
      <c r="C24" s="16"/>
      <c r="D24" s="22"/>
      <c r="E24" s="16"/>
      <c r="F24" s="16"/>
      <c r="G24" s="12">
        <f>SUM(G25+G26+G27+G28+G29)</f>
        <v>15235000</v>
      </c>
      <c r="H24" s="114"/>
    </row>
    <row r="25" spans="1:8" ht="15.75" customHeight="1" x14ac:dyDescent="0.3">
      <c r="A25" s="23" t="s">
        <v>36</v>
      </c>
      <c r="B25" s="14" t="s">
        <v>37</v>
      </c>
      <c r="C25" s="16">
        <v>500000</v>
      </c>
      <c r="D25" s="24">
        <v>13</v>
      </c>
      <c r="E25" s="16" t="s">
        <v>38</v>
      </c>
      <c r="F25" s="16">
        <v>1</v>
      </c>
      <c r="G25" s="16">
        <f>C25*D25*F25</f>
        <v>6500000</v>
      </c>
      <c r="H25" s="114"/>
    </row>
    <row r="26" spans="1:8" s="25" customFormat="1" ht="27.6" x14ac:dyDescent="0.25">
      <c r="A26" s="23" t="s">
        <v>39</v>
      </c>
      <c r="B26" s="20" t="s">
        <v>187</v>
      </c>
      <c r="C26" s="16">
        <v>10000</v>
      </c>
      <c r="D26" s="62" t="s">
        <v>188</v>
      </c>
      <c r="E26" s="16"/>
      <c r="F26" s="16">
        <v>1</v>
      </c>
      <c r="G26" s="16">
        <f t="shared" ref="G26:G29" si="0">C26*D26*F26</f>
        <v>3960000</v>
      </c>
      <c r="H26" s="114"/>
    </row>
    <row r="27" spans="1:8" s="25" customFormat="1" ht="15.75" customHeight="1" x14ac:dyDescent="0.25">
      <c r="A27" s="23" t="s">
        <v>40</v>
      </c>
      <c r="B27" s="14" t="s">
        <v>41</v>
      </c>
      <c r="C27" s="16">
        <v>700000</v>
      </c>
      <c r="D27" s="26">
        <v>2</v>
      </c>
      <c r="E27" s="16" t="s">
        <v>42</v>
      </c>
      <c r="F27" s="16">
        <v>1</v>
      </c>
      <c r="G27" s="16">
        <f t="shared" si="0"/>
        <v>1400000</v>
      </c>
      <c r="H27" s="114"/>
    </row>
    <row r="28" spans="1:8" s="25" customFormat="1" ht="15.75" customHeight="1" x14ac:dyDescent="0.25">
      <c r="A28" s="23" t="s">
        <v>43</v>
      </c>
      <c r="B28" s="14" t="s">
        <v>231</v>
      </c>
      <c r="C28" s="16">
        <v>50000</v>
      </c>
      <c r="D28" s="24">
        <v>66</v>
      </c>
      <c r="E28" s="16" t="s">
        <v>38</v>
      </c>
      <c r="F28" s="16">
        <v>1</v>
      </c>
      <c r="G28" s="16">
        <f t="shared" si="0"/>
        <v>3300000</v>
      </c>
      <c r="H28" s="114"/>
    </row>
    <row r="29" spans="1:8" ht="15.75" customHeight="1" x14ac:dyDescent="0.3">
      <c r="A29" s="27" t="s">
        <v>44</v>
      </c>
      <c r="B29" s="16" t="s">
        <v>189</v>
      </c>
      <c r="C29" s="16">
        <v>15000</v>
      </c>
      <c r="D29" s="16">
        <v>5</v>
      </c>
      <c r="E29" s="16" t="s">
        <v>42</v>
      </c>
      <c r="F29" s="16">
        <v>1</v>
      </c>
      <c r="G29" s="16">
        <f t="shared" si="0"/>
        <v>75000</v>
      </c>
      <c r="H29" s="114"/>
    </row>
    <row r="30" spans="1:8" ht="25.5" customHeight="1" x14ac:dyDescent="0.3">
      <c r="A30" s="28"/>
      <c r="B30" s="18" t="s">
        <v>45</v>
      </c>
      <c r="C30" s="16"/>
      <c r="D30" s="16"/>
      <c r="E30" s="16"/>
      <c r="F30" s="16"/>
      <c r="G30" s="12">
        <f>SUM(G13+G16+G19+G22+G24)</f>
        <v>88635000</v>
      </c>
      <c r="H30" s="114"/>
    </row>
  </sheetData>
  <mergeCells count="8">
    <mergeCell ref="H14:H16"/>
    <mergeCell ref="H17:H19"/>
    <mergeCell ref="H20:H30"/>
    <mergeCell ref="A1:G1"/>
    <mergeCell ref="A2:G2"/>
    <mergeCell ref="A3:G3"/>
    <mergeCell ref="A4:B4"/>
    <mergeCell ref="A9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4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2.44140625" style="31" customWidth="1"/>
    <col min="7" max="7" width="19" style="31" customWidth="1"/>
    <col min="8" max="8" width="15.5546875" style="31" customWidth="1"/>
    <col min="9" max="16384" width="9.109375" style="31"/>
  </cols>
  <sheetData>
    <row r="1" spans="1:8" ht="15.6" x14ac:dyDescent="0.3">
      <c r="A1" s="86" t="s">
        <v>87</v>
      </c>
      <c r="B1" s="86"/>
      <c r="C1" s="86"/>
      <c r="D1" s="86"/>
      <c r="E1" s="86"/>
      <c r="F1" s="86"/>
    </row>
    <row r="2" spans="1:8" x14ac:dyDescent="0.3">
      <c r="A2" s="116"/>
      <c r="B2" s="116"/>
      <c r="C2" s="116"/>
      <c r="D2" s="116"/>
      <c r="E2" s="116"/>
      <c r="F2" s="116"/>
    </row>
    <row r="3" spans="1:8" x14ac:dyDescent="0.3">
      <c r="A3" s="119"/>
      <c r="B3" s="116"/>
      <c r="C3" s="116"/>
      <c r="D3" s="116"/>
      <c r="E3" s="116"/>
      <c r="F3" s="116"/>
    </row>
    <row r="4" spans="1:8" x14ac:dyDescent="0.3">
      <c r="A4" s="117" t="s">
        <v>1</v>
      </c>
      <c r="B4" s="117"/>
      <c r="C4" s="2"/>
      <c r="D4" s="2"/>
      <c r="E4" s="2"/>
      <c r="F4" s="2"/>
    </row>
    <row r="5" spans="1:8" x14ac:dyDescent="0.3">
      <c r="A5" s="4"/>
      <c r="B5" s="2" t="s">
        <v>218</v>
      </c>
      <c r="C5" s="2"/>
      <c r="D5" s="2"/>
      <c r="E5" s="2"/>
      <c r="F5" s="2"/>
    </row>
    <row r="6" spans="1:8" x14ac:dyDescent="0.3">
      <c r="A6" s="4"/>
      <c r="B6" s="2" t="s">
        <v>71</v>
      </c>
      <c r="C6" s="2"/>
      <c r="D6" s="2"/>
      <c r="E6" s="2"/>
      <c r="F6" s="2"/>
    </row>
    <row r="7" spans="1:8" x14ac:dyDescent="0.3">
      <c r="A7" s="4"/>
      <c r="B7" s="2" t="s">
        <v>77</v>
      </c>
      <c r="C7" s="2"/>
      <c r="D7" s="2"/>
      <c r="E7" s="2"/>
      <c r="F7" s="2"/>
    </row>
    <row r="8" spans="1:8" s="70" customFormat="1" ht="13.8" x14ac:dyDescent="0.25">
      <c r="A8" s="70" t="s">
        <v>72</v>
      </c>
    </row>
    <row r="10" spans="1:8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8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5"/>
    </row>
    <row r="12" spans="1:8" x14ac:dyDescent="0.3">
      <c r="A12" s="120" t="s">
        <v>162</v>
      </c>
      <c r="B12" s="121"/>
      <c r="C12" s="121"/>
      <c r="D12" s="121"/>
      <c r="E12" s="122"/>
      <c r="F12" s="12">
        <f>SUM(F13+F15+F20+F25+F30+F35+F40)</f>
        <v>103400000</v>
      </c>
      <c r="G12" s="85"/>
    </row>
    <row r="13" spans="1:8" x14ac:dyDescent="0.3">
      <c r="A13" s="70" t="s">
        <v>155</v>
      </c>
      <c r="B13" s="123" t="s">
        <v>228</v>
      </c>
      <c r="C13" s="124"/>
      <c r="D13" s="124"/>
      <c r="E13" s="125"/>
      <c r="F13" s="12">
        <f>SUM(F14:F14)</f>
        <v>7000000</v>
      </c>
      <c r="G13" s="85"/>
    </row>
    <row r="14" spans="1:8" ht="20.25" customHeight="1" x14ac:dyDescent="0.3">
      <c r="A14" s="27" t="s">
        <v>74</v>
      </c>
      <c r="B14" s="16" t="s">
        <v>230</v>
      </c>
      <c r="C14" s="16">
        <v>350000</v>
      </c>
      <c r="D14" s="16">
        <v>20</v>
      </c>
      <c r="E14" s="16" t="s">
        <v>18</v>
      </c>
      <c r="F14" s="16">
        <f>C14*D14</f>
        <v>7000000</v>
      </c>
      <c r="G14" s="92" t="s">
        <v>229</v>
      </c>
      <c r="H14" s="2"/>
    </row>
    <row r="15" spans="1:8" x14ac:dyDescent="0.3">
      <c r="A15" s="70" t="s">
        <v>156</v>
      </c>
      <c r="B15" s="123" t="s">
        <v>219</v>
      </c>
      <c r="C15" s="124"/>
      <c r="D15" s="124"/>
      <c r="E15" s="125"/>
      <c r="F15" s="12">
        <f>SUM(F16:F19)</f>
        <v>15400000</v>
      </c>
      <c r="G15" s="85"/>
    </row>
    <row r="16" spans="1:8" ht="23.25" customHeight="1" x14ac:dyDescent="0.3">
      <c r="A16" s="27" t="s">
        <v>74</v>
      </c>
      <c r="B16" s="16" t="s">
        <v>230</v>
      </c>
      <c r="C16" s="16">
        <v>350000</v>
      </c>
      <c r="D16" s="16">
        <v>20</v>
      </c>
      <c r="E16" s="16" t="s">
        <v>18</v>
      </c>
      <c r="F16" s="16">
        <f>C16*D16</f>
        <v>7000000</v>
      </c>
      <c r="G16" s="92" t="s">
        <v>229</v>
      </c>
    </row>
    <row r="17" spans="1:7" ht="27.75" customHeight="1" x14ac:dyDescent="0.3">
      <c r="A17" s="27" t="s">
        <v>21</v>
      </c>
      <c r="B17" s="29" t="s">
        <v>193</v>
      </c>
      <c r="C17" s="16">
        <v>250000</v>
      </c>
      <c r="D17" s="16">
        <v>16</v>
      </c>
      <c r="E17" s="16" t="s">
        <v>50</v>
      </c>
      <c r="F17" s="16">
        <f t="shared" ref="F17:F19" si="0">C17*D17</f>
        <v>4000000</v>
      </c>
      <c r="G17" s="126" t="s">
        <v>232</v>
      </c>
    </row>
    <row r="18" spans="1:7" ht="21.75" customHeight="1" x14ac:dyDescent="0.3">
      <c r="A18" s="27" t="s">
        <v>25</v>
      </c>
      <c r="B18" s="30" t="s">
        <v>233</v>
      </c>
      <c r="C18" s="16">
        <v>700000</v>
      </c>
      <c r="D18" s="16">
        <v>4</v>
      </c>
      <c r="E18" s="16" t="s">
        <v>51</v>
      </c>
      <c r="F18" s="16">
        <f t="shared" si="0"/>
        <v>2800000</v>
      </c>
      <c r="G18" s="127"/>
    </row>
    <row r="19" spans="1:7" ht="25.5" customHeight="1" x14ac:dyDescent="0.3">
      <c r="A19" s="27" t="s">
        <v>31</v>
      </c>
      <c r="B19" s="29" t="s">
        <v>194</v>
      </c>
      <c r="C19" s="16">
        <v>80000</v>
      </c>
      <c r="D19" s="16">
        <v>20</v>
      </c>
      <c r="E19" s="16" t="s">
        <v>38</v>
      </c>
      <c r="F19" s="16">
        <f t="shared" si="0"/>
        <v>1600000</v>
      </c>
      <c r="G19" s="128"/>
    </row>
    <row r="20" spans="1:7" x14ac:dyDescent="0.3">
      <c r="A20" s="59" t="s">
        <v>157</v>
      </c>
      <c r="B20" s="123" t="s">
        <v>220</v>
      </c>
      <c r="C20" s="124"/>
      <c r="D20" s="124"/>
      <c r="E20" s="125"/>
      <c r="F20" s="12">
        <f>SUM(F21:F24)</f>
        <v>16200000</v>
      </c>
      <c r="G20" s="85"/>
    </row>
    <row r="21" spans="1:7" ht="20.25" customHeight="1" x14ac:dyDescent="0.3">
      <c r="A21" s="27" t="s">
        <v>74</v>
      </c>
      <c r="B21" s="16" t="s">
        <v>230</v>
      </c>
      <c r="C21" s="16">
        <v>350000</v>
      </c>
      <c r="D21" s="16">
        <v>20</v>
      </c>
      <c r="E21" s="16" t="s">
        <v>18</v>
      </c>
      <c r="F21" s="16">
        <f>C21*D21</f>
        <v>7000000</v>
      </c>
      <c r="G21" s="92" t="s">
        <v>229</v>
      </c>
    </row>
    <row r="22" spans="1:7" ht="26.25" customHeight="1" x14ac:dyDescent="0.3">
      <c r="A22" s="27" t="s">
        <v>21</v>
      </c>
      <c r="B22" s="29" t="s">
        <v>193</v>
      </c>
      <c r="C22" s="16">
        <v>250000</v>
      </c>
      <c r="D22" s="16">
        <v>16</v>
      </c>
      <c r="E22" s="16" t="s">
        <v>50</v>
      </c>
      <c r="F22" s="16">
        <f t="shared" ref="F22:F24" si="1">C22*D22</f>
        <v>4000000</v>
      </c>
      <c r="G22" s="126" t="s">
        <v>232</v>
      </c>
    </row>
    <row r="23" spans="1:7" ht="25.5" customHeight="1" x14ac:dyDescent="0.3">
      <c r="A23" s="27" t="s">
        <v>25</v>
      </c>
      <c r="B23" s="30" t="s">
        <v>154</v>
      </c>
      <c r="C23" s="16">
        <v>900000</v>
      </c>
      <c r="D23" s="16">
        <v>4</v>
      </c>
      <c r="E23" s="16" t="s">
        <v>51</v>
      </c>
      <c r="F23" s="16">
        <f t="shared" si="1"/>
        <v>3600000</v>
      </c>
      <c r="G23" s="127"/>
    </row>
    <row r="24" spans="1:7" ht="22.5" customHeight="1" x14ac:dyDescent="0.3">
      <c r="A24" s="27" t="s">
        <v>31</v>
      </c>
      <c r="B24" s="29" t="s">
        <v>194</v>
      </c>
      <c r="C24" s="16">
        <v>80000</v>
      </c>
      <c r="D24" s="16">
        <v>20</v>
      </c>
      <c r="E24" s="16" t="s">
        <v>38</v>
      </c>
      <c r="F24" s="16">
        <f t="shared" si="1"/>
        <v>1600000</v>
      </c>
      <c r="G24" s="128"/>
    </row>
    <row r="25" spans="1:7" x14ac:dyDescent="0.3">
      <c r="A25" s="59" t="s">
        <v>158</v>
      </c>
      <c r="B25" s="123" t="s">
        <v>221</v>
      </c>
      <c r="C25" s="124"/>
      <c r="D25" s="124"/>
      <c r="E25" s="125"/>
      <c r="F25" s="12">
        <f>SUM(F26:F29)</f>
        <v>16200000</v>
      </c>
      <c r="G25" s="85"/>
    </row>
    <row r="26" spans="1:7" ht="20.25" customHeight="1" x14ac:dyDescent="0.3">
      <c r="A26" s="27" t="s">
        <v>74</v>
      </c>
      <c r="B26" s="16" t="s">
        <v>230</v>
      </c>
      <c r="C26" s="16">
        <v>350000</v>
      </c>
      <c r="D26" s="16">
        <v>20</v>
      </c>
      <c r="E26" s="16" t="s">
        <v>18</v>
      </c>
      <c r="F26" s="16">
        <f>C26*D26</f>
        <v>7000000</v>
      </c>
      <c r="G26" s="92" t="s">
        <v>229</v>
      </c>
    </row>
    <row r="27" spans="1:7" ht="26.25" customHeight="1" x14ac:dyDescent="0.3">
      <c r="A27" s="27" t="s">
        <v>21</v>
      </c>
      <c r="B27" s="29" t="s">
        <v>193</v>
      </c>
      <c r="C27" s="16">
        <v>250000</v>
      </c>
      <c r="D27" s="16">
        <v>16</v>
      </c>
      <c r="E27" s="16" t="s">
        <v>50</v>
      </c>
      <c r="F27" s="16">
        <f t="shared" ref="F27:F29" si="2">C27*D27</f>
        <v>4000000</v>
      </c>
      <c r="G27" s="126" t="s">
        <v>232</v>
      </c>
    </row>
    <row r="28" spans="1:7" ht="25.5" customHeight="1" x14ac:dyDescent="0.3">
      <c r="A28" s="27" t="s">
        <v>25</v>
      </c>
      <c r="B28" s="30" t="s">
        <v>154</v>
      </c>
      <c r="C28" s="16">
        <v>900000</v>
      </c>
      <c r="D28" s="16">
        <v>4</v>
      </c>
      <c r="E28" s="16" t="s">
        <v>51</v>
      </c>
      <c r="F28" s="16">
        <f t="shared" si="2"/>
        <v>3600000</v>
      </c>
      <c r="G28" s="127"/>
    </row>
    <row r="29" spans="1:7" ht="25.5" customHeight="1" x14ac:dyDescent="0.3">
      <c r="A29" s="27" t="s">
        <v>31</v>
      </c>
      <c r="B29" s="29" t="s">
        <v>194</v>
      </c>
      <c r="C29" s="16">
        <v>80000</v>
      </c>
      <c r="D29" s="16">
        <v>20</v>
      </c>
      <c r="E29" s="16" t="s">
        <v>38</v>
      </c>
      <c r="F29" s="16">
        <f t="shared" si="2"/>
        <v>1600000</v>
      </c>
      <c r="G29" s="128"/>
    </row>
    <row r="30" spans="1:7" x14ac:dyDescent="0.3">
      <c r="A30" s="59" t="s">
        <v>159</v>
      </c>
      <c r="B30" s="123" t="s">
        <v>222</v>
      </c>
      <c r="C30" s="124"/>
      <c r="D30" s="124"/>
      <c r="E30" s="125"/>
      <c r="F30" s="12">
        <f>SUM(F31:F34)</f>
        <v>17000000</v>
      </c>
      <c r="G30" s="85"/>
    </row>
    <row r="31" spans="1:7" ht="21" customHeight="1" x14ac:dyDescent="0.3">
      <c r="A31" s="27" t="s">
        <v>74</v>
      </c>
      <c r="B31" s="16" t="s">
        <v>230</v>
      </c>
      <c r="C31" s="16">
        <v>350000</v>
      </c>
      <c r="D31" s="16">
        <v>20</v>
      </c>
      <c r="E31" s="16" t="s">
        <v>18</v>
      </c>
      <c r="F31" s="16">
        <f>C31*D31</f>
        <v>7000000</v>
      </c>
      <c r="G31" s="92" t="s">
        <v>229</v>
      </c>
    </row>
    <row r="32" spans="1:7" ht="27.75" customHeight="1" x14ac:dyDescent="0.3">
      <c r="A32" s="27" t="s">
        <v>21</v>
      </c>
      <c r="B32" s="29" t="s">
        <v>193</v>
      </c>
      <c r="C32" s="16">
        <v>250000</v>
      </c>
      <c r="D32" s="16">
        <v>16</v>
      </c>
      <c r="E32" s="16" t="s">
        <v>50</v>
      </c>
      <c r="F32" s="16">
        <f t="shared" ref="F32:F34" si="3">C32*D32</f>
        <v>4000000</v>
      </c>
      <c r="G32" s="126" t="s">
        <v>232</v>
      </c>
    </row>
    <row r="33" spans="1:7" ht="24.75" customHeight="1" x14ac:dyDescent="0.3">
      <c r="A33" s="27" t="s">
        <v>25</v>
      </c>
      <c r="B33" s="30" t="s">
        <v>169</v>
      </c>
      <c r="C33" s="16">
        <v>1100000</v>
      </c>
      <c r="D33" s="16">
        <v>4</v>
      </c>
      <c r="E33" s="16" t="s">
        <v>51</v>
      </c>
      <c r="F33" s="16">
        <f t="shared" si="3"/>
        <v>4400000</v>
      </c>
      <c r="G33" s="127"/>
    </row>
    <row r="34" spans="1:7" ht="24" customHeight="1" x14ac:dyDescent="0.3">
      <c r="A34" s="27" t="s">
        <v>31</v>
      </c>
      <c r="B34" s="29" t="s">
        <v>194</v>
      </c>
      <c r="C34" s="16">
        <v>80000</v>
      </c>
      <c r="D34" s="16">
        <v>20</v>
      </c>
      <c r="E34" s="16" t="s">
        <v>38</v>
      </c>
      <c r="F34" s="16">
        <f t="shared" si="3"/>
        <v>1600000</v>
      </c>
      <c r="G34" s="128"/>
    </row>
    <row r="35" spans="1:7" x14ac:dyDescent="0.3">
      <c r="A35" s="59" t="s">
        <v>160</v>
      </c>
      <c r="B35" s="123" t="s">
        <v>223</v>
      </c>
      <c r="C35" s="124"/>
      <c r="D35" s="124"/>
      <c r="E35" s="125"/>
      <c r="F35" s="12">
        <f>SUM(F36:F39)</f>
        <v>15400000</v>
      </c>
      <c r="G35" s="85"/>
    </row>
    <row r="36" spans="1:7" ht="21.75" customHeight="1" x14ac:dyDescent="0.3">
      <c r="A36" s="27" t="s">
        <v>74</v>
      </c>
      <c r="B36" s="16" t="s">
        <v>230</v>
      </c>
      <c r="C36" s="16">
        <v>350000</v>
      </c>
      <c r="D36" s="16">
        <v>20</v>
      </c>
      <c r="E36" s="16" t="s">
        <v>18</v>
      </c>
      <c r="F36" s="16">
        <f>C36*D36</f>
        <v>7000000</v>
      </c>
      <c r="G36" s="92" t="s">
        <v>229</v>
      </c>
    </row>
    <row r="37" spans="1:7" ht="27.75" customHeight="1" x14ac:dyDescent="0.3">
      <c r="A37" s="27" t="s">
        <v>21</v>
      </c>
      <c r="B37" s="29" t="s">
        <v>193</v>
      </c>
      <c r="C37" s="16">
        <v>250000</v>
      </c>
      <c r="D37" s="16">
        <v>16</v>
      </c>
      <c r="E37" s="16" t="s">
        <v>50</v>
      </c>
      <c r="F37" s="16">
        <f t="shared" ref="F37:F39" si="4">C37*D37</f>
        <v>4000000</v>
      </c>
      <c r="G37" s="126" t="s">
        <v>232</v>
      </c>
    </row>
    <row r="38" spans="1:7" ht="26.25" customHeight="1" x14ac:dyDescent="0.3">
      <c r="A38" s="27" t="s">
        <v>25</v>
      </c>
      <c r="B38" s="30" t="s">
        <v>233</v>
      </c>
      <c r="C38" s="16">
        <v>700000</v>
      </c>
      <c r="D38" s="16">
        <v>4</v>
      </c>
      <c r="E38" s="16" t="s">
        <v>51</v>
      </c>
      <c r="F38" s="16">
        <f t="shared" si="4"/>
        <v>2800000</v>
      </c>
      <c r="G38" s="127"/>
    </row>
    <row r="39" spans="1:7" ht="27.75" customHeight="1" x14ac:dyDescent="0.3">
      <c r="A39" s="27" t="s">
        <v>31</v>
      </c>
      <c r="B39" s="29" t="s">
        <v>194</v>
      </c>
      <c r="C39" s="16">
        <v>80000</v>
      </c>
      <c r="D39" s="16">
        <v>20</v>
      </c>
      <c r="E39" s="16" t="s">
        <v>38</v>
      </c>
      <c r="F39" s="16">
        <f t="shared" si="4"/>
        <v>1600000</v>
      </c>
      <c r="G39" s="128"/>
    </row>
    <row r="40" spans="1:7" x14ac:dyDescent="0.3">
      <c r="A40" s="59" t="s">
        <v>161</v>
      </c>
      <c r="B40" s="123" t="s">
        <v>224</v>
      </c>
      <c r="C40" s="124"/>
      <c r="D40" s="124"/>
      <c r="E40" s="125"/>
      <c r="F40" s="12">
        <f>SUM(F41:F44)</f>
        <v>16200000</v>
      </c>
      <c r="G40" s="85"/>
    </row>
    <row r="41" spans="1:7" ht="22.5" customHeight="1" x14ac:dyDescent="0.3">
      <c r="A41" s="27" t="s">
        <v>74</v>
      </c>
      <c r="B41" s="16" t="s">
        <v>230</v>
      </c>
      <c r="C41" s="16">
        <v>350000</v>
      </c>
      <c r="D41" s="16">
        <v>20</v>
      </c>
      <c r="E41" s="16" t="s">
        <v>18</v>
      </c>
      <c r="F41" s="16">
        <f>C41*D41</f>
        <v>7000000</v>
      </c>
      <c r="G41" s="92" t="s">
        <v>229</v>
      </c>
    </row>
    <row r="42" spans="1:7" ht="30" customHeight="1" x14ac:dyDescent="0.3">
      <c r="A42" s="27" t="s">
        <v>21</v>
      </c>
      <c r="B42" s="29" t="s">
        <v>193</v>
      </c>
      <c r="C42" s="16">
        <v>250000</v>
      </c>
      <c r="D42" s="16">
        <v>16</v>
      </c>
      <c r="E42" s="16" t="s">
        <v>50</v>
      </c>
      <c r="F42" s="16">
        <f t="shared" ref="F42:F44" si="5">C42*D42</f>
        <v>4000000</v>
      </c>
      <c r="G42" s="126" t="s">
        <v>232</v>
      </c>
    </row>
    <row r="43" spans="1:7" ht="26.25" customHeight="1" x14ac:dyDescent="0.3">
      <c r="A43" s="27" t="s">
        <v>25</v>
      </c>
      <c r="B43" s="30" t="s">
        <v>248</v>
      </c>
      <c r="C43" s="16">
        <v>900000</v>
      </c>
      <c r="D43" s="16">
        <v>4</v>
      </c>
      <c r="E43" s="16" t="s">
        <v>51</v>
      </c>
      <c r="F43" s="16">
        <f t="shared" si="5"/>
        <v>3600000</v>
      </c>
      <c r="G43" s="127"/>
    </row>
    <row r="44" spans="1:7" ht="28.5" customHeight="1" x14ac:dyDescent="0.3">
      <c r="A44" s="27" t="s">
        <v>31</v>
      </c>
      <c r="B44" s="29" t="s">
        <v>194</v>
      </c>
      <c r="C44" s="16">
        <v>80000</v>
      </c>
      <c r="D44" s="16">
        <v>20</v>
      </c>
      <c r="E44" s="16" t="s">
        <v>38</v>
      </c>
      <c r="F44" s="16">
        <f t="shared" si="5"/>
        <v>1600000</v>
      </c>
      <c r="G44" s="128"/>
    </row>
  </sheetData>
  <mergeCells count="17">
    <mergeCell ref="G42:G44"/>
    <mergeCell ref="G17:G19"/>
    <mergeCell ref="G22:G24"/>
    <mergeCell ref="G27:G29"/>
    <mergeCell ref="G32:G34"/>
    <mergeCell ref="G37:G39"/>
    <mergeCell ref="B35:E35"/>
    <mergeCell ref="B40:E40"/>
    <mergeCell ref="B15:E15"/>
    <mergeCell ref="B20:E20"/>
    <mergeCell ref="B25:E25"/>
    <mergeCell ref="B30:E30"/>
    <mergeCell ref="A2:F2"/>
    <mergeCell ref="A3:F3"/>
    <mergeCell ref="A4:B4"/>
    <mergeCell ref="A12:E12"/>
    <mergeCell ref="B13:E1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>
      <selection activeCell="A2" sqref="A2:F3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6" style="31" customWidth="1"/>
    <col min="7" max="7" width="24.33203125" style="31" customWidth="1"/>
    <col min="8" max="16384" width="9.109375" style="31"/>
  </cols>
  <sheetData>
    <row r="1" spans="1:7" ht="15.6" x14ac:dyDescent="0.3">
      <c r="A1" s="115" t="s">
        <v>88</v>
      </c>
      <c r="B1" s="115"/>
      <c r="C1" s="115"/>
      <c r="D1" s="115"/>
      <c r="E1" s="115"/>
      <c r="F1" s="115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225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75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90"/>
    </row>
    <row r="12" spans="1:7" x14ac:dyDescent="0.3">
      <c r="A12" s="6" t="s">
        <v>213</v>
      </c>
      <c r="B12" s="48" t="s">
        <v>214</v>
      </c>
      <c r="C12" s="6"/>
      <c r="D12" s="6"/>
      <c r="E12" s="6"/>
      <c r="F12" s="12">
        <f>SUM(F13:F16)</f>
        <v>19000000</v>
      </c>
      <c r="G12" s="90"/>
    </row>
    <row r="13" spans="1:7" ht="28.5" customHeight="1" x14ac:dyDescent="0.3">
      <c r="A13" s="27" t="s">
        <v>74</v>
      </c>
      <c r="B13" s="16" t="s">
        <v>230</v>
      </c>
      <c r="C13" s="16">
        <v>350000</v>
      </c>
      <c r="D13" s="16">
        <v>20</v>
      </c>
      <c r="E13" s="16" t="s">
        <v>18</v>
      </c>
      <c r="F13" s="16">
        <f>C13*D13</f>
        <v>7000000</v>
      </c>
      <c r="G13" s="93" t="s">
        <v>229</v>
      </c>
    </row>
    <row r="14" spans="1:7" ht="30.75" customHeight="1" x14ac:dyDescent="0.3">
      <c r="A14" s="27" t="s">
        <v>21</v>
      </c>
      <c r="B14" s="29" t="s">
        <v>193</v>
      </c>
      <c r="C14" s="16">
        <v>250000</v>
      </c>
      <c r="D14" s="16">
        <v>16</v>
      </c>
      <c r="E14" s="16" t="s">
        <v>50</v>
      </c>
      <c r="F14" s="16">
        <f t="shared" ref="F14:F16" si="0">C14*D14</f>
        <v>4000000</v>
      </c>
      <c r="G14" s="129" t="s">
        <v>232</v>
      </c>
    </row>
    <row r="15" spans="1:7" ht="29.25" customHeight="1" x14ac:dyDescent="0.3">
      <c r="A15" s="27" t="s">
        <v>25</v>
      </c>
      <c r="B15" s="30" t="s">
        <v>234</v>
      </c>
      <c r="C15" s="16">
        <v>1600000</v>
      </c>
      <c r="D15" s="16">
        <v>4</v>
      </c>
      <c r="E15" s="16" t="s">
        <v>51</v>
      </c>
      <c r="F15" s="16">
        <f t="shared" si="0"/>
        <v>6400000</v>
      </c>
      <c r="G15" s="130"/>
    </row>
    <row r="16" spans="1:7" ht="29.25" customHeight="1" x14ac:dyDescent="0.3">
      <c r="A16" s="27" t="s">
        <v>31</v>
      </c>
      <c r="B16" s="29" t="s">
        <v>194</v>
      </c>
      <c r="C16" s="16">
        <v>80000</v>
      </c>
      <c r="D16" s="16">
        <v>20</v>
      </c>
      <c r="E16" s="16" t="s">
        <v>38</v>
      </c>
      <c r="F16" s="16">
        <f t="shared" si="0"/>
        <v>1600000</v>
      </c>
      <c r="G16" s="131"/>
    </row>
  </sheetData>
  <mergeCells count="5">
    <mergeCell ref="G14:G16"/>
    <mergeCell ref="A1:F1"/>
    <mergeCell ref="A2:F2"/>
    <mergeCell ref="A3:F3"/>
    <mergeCell ref="A4:B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workbookViewId="0">
      <selection activeCell="A2" sqref="A2:F2"/>
    </sheetView>
  </sheetViews>
  <sheetFormatPr defaultColWidth="9.109375" defaultRowHeight="14.4" x14ac:dyDescent="0.3"/>
  <cols>
    <col min="1" max="1" width="5" style="31" customWidth="1"/>
    <col min="2" max="2" width="49.33203125" style="31" customWidth="1"/>
    <col min="3" max="3" width="15" style="31" customWidth="1"/>
    <col min="4" max="5" width="9.109375" style="31"/>
    <col min="6" max="6" width="17.5546875" style="31" customWidth="1"/>
    <col min="7" max="7" width="20.33203125" style="31" customWidth="1"/>
    <col min="8" max="16384" width="9.109375" style="31"/>
  </cols>
  <sheetData>
    <row r="1" spans="1:7" ht="15.6" x14ac:dyDescent="0.3">
      <c r="A1" s="86" t="s">
        <v>89</v>
      </c>
      <c r="B1" s="86"/>
      <c r="C1" s="86"/>
      <c r="D1" s="86"/>
      <c r="E1" s="86"/>
      <c r="F1" s="86"/>
    </row>
    <row r="2" spans="1:7" x14ac:dyDescent="0.3">
      <c r="A2" s="116"/>
      <c r="B2" s="116"/>
      <c r="C2" s="116"/>
      <c r="D2" s="116"/>
      <c r="E2" s="116"/>
      <c r="F2" s="116"/>
    </row>
    <row r="3" spans="1:7" x14ac:dyDescent="0.3">
      <c r="A3" s="119"/>
      <c r="B3" s="116"/>
      <c r="C3" s="116"/>
      <c r="D3" s="116"/>
      <c r="E3" s="116"/>
      <c r="F3" s="116"/>
    </row>
    <row r="4" spans="1:7" x14ac:dyDescent="0.3">
      <c r="A4" s="117" t="s">
        <v>1</v>
      </c>
      <c r="B4" s="117"/>
      <c r="C4" s="2"/>
      <c r="D4" s="2"/>
      <c r="E4" s="2"/>
      <c r="F4" s="2"/>
    </row>
    <row r="5" spans="1:7" x14ac:dyDescent="0.3">
      <c r="A5" s="4"/>
      <c r="B5" s="2" t="s">
        <v>225</v>
      </c>
      <c r="C5" s="2"/>
      <c r="D5" s="2"/>
      <c r="E5" s="2"/>
      <c r="F5" s="2"/>
    </row>
    <row r="6" spans="1:7" x14ac:dyDescent="0.3">
      <c r="A6" s="4"/>
      <c r="B6" s="2" t="s">
        <v>71</v>
      </c>
      <c r="C6" s="2"/>
      <c r="D6" s="2"/>
      <c r="E6" s="2"/>
      <c r="F6" s="2"/>
    </row>
    <row r="7" spans="1:7" x14ac:dyDescent="0.3">
      <c r="A7" s="4"/>
      <c r="B7" s="2" t="s">
        <v>75</v>
      </c>
      <c r="C7" s="2"/>
      <c r="D7" s="2"/>
      <c r="E7" s="2"/>
      <c r="F7" s="2"/>
    </row>
    <row r="8" spans="1:7" s="70" customFormat="1" ht="13.8" x14ac:dyDescent="0.25">
      <c r="A8" s="70" t="s">
        <v>72</v>
      </c>
    </row>
    <row r="10" spans="1:7" x14ac:dyDescent="0.3">
      <c r="A10" s="48" t="s">
        <v>73</v>
      </c>
      <c r="B10" s="49" t="s">
        <v>4</v>
      </c>
      <c r="C10" s="7" t="s">
        <v>5</v>
      </c>
      <c r="D10" s="7" t="s">
        <v>6</v>
      </c>
      <c r="E10" s="7" t="s">
        <v>7</v>
      </c>
      <c r="F10" s="49" t="s">
        <v>8</v>
      </c>
      <c r="G10" s="83" t="s">
        <v>201</v>
      </c>
    </row>
    <row r="11" spans="1:7" x14ac:dyDescent="0.3">
      <c r="A11" s="28"/>
      <c r="B11" s="9" t="s">
        <v>9</v>
      </c>
      <c r="C11" s="9" t="s">
        <v>10</v>
      </c>
      <c r="D11" s="9" t="s">
        <v>11</v>
      </c>
      <c r="E11" s="9" t="s">
        <v>12</v>
      </c>
      <c r="F11" s="9" t="s">
        <v>141</v>
      </c>
      <c r="G11" s="83"/>
    </row>
    <row r="12" spans="1:7" x14ac:dyDescent="0.3">
      <c r="A12" s="57" t="s">
        <v>213</v>
      </c>
      <c r="B12" s="48" t="s">
        <v>214</v>
      </c>
      <c r="C12" s="58"/>
      <c r="D12" s="58"/>
      <c r="E12" s="58"/>
      <c r="F12" s="12">
        <f>SUM(F13:F16)</f>
        <v>19000000</v>
      </c>
      <c r="G12" s="83"/>
    </row>
    <row r="13" spans="1:7" ht="26.25" customHeight="1" x14ac:dyDescent="0.3">
      <c r="A13" s="27" t="s">
        <v>74</v>
      </c>
      <c r="B13" s="16" t="s">
        <v>230</v>
      </c>
      <c r="C13" s="16">
        <v>350000</v>
      </c>
      <c r="D13" s="16">
        <v>20</v>
      </c>
      <c r="E13" s="16" t="s">
        <v>18</v>
      </c>
      <c r="F13" s="16">
        <f>C13*D13</f>
        <v>7000000</v>
      </c>
      <c r="G13" s="93" t="s">
        <v>229</v>
      </c>
    </row>
    <row r="14" spans="1:7" ht="27.75" customHeight="1" x14ac:dyDescent="0.3">
      <c r="A14" s="27" t="s">
        <v>21</v>
      </c>
      <c r="B14" s="29" t="s">
        <v>193</v>
      </c>
      <c r="C14" s="16">
        <v>250000</v>
      </c>
      <c r="D14" s="16">
        <v>16</v>
      </c>
      <c r="E14" s="16" t="s">
        <v>50</v>
      </c>
      <c r="F14" s="16">
        <f t="shared" ref="F14:F16" si="0">C14*D14</f>
        <v>4000000</v>
      </c>
      <c r="G14" s="129" t="s">
        <v>232</v>
      </c>
    </row>
    <row r="15" spans="1:7" ht="28.5" customHeight="1" x14ac:dyDescent="0.3">
      <c r="A15" s="27" t="s">
        <v>25</v>
      </c>
      <c r="B15" s="30" t="s">
        <v>235</v>
      </c>
      <c r="C15" s="16">
        <v>1600000</v>
      </c>
      <c r="D15" s="16">
        <v>4</v>
      </c>
      <c r="E15" s="16" t="s">
        <v>51</v>
      </c>
      <c r="F15" s="16">
        <f t="shared" si="0"/>
        <v>6400000</v>
      </c>
      <c r="G15" s="130"/>
    </row>
    <row r="16" spans="1:7" ht="27" customHeight="1" x14ac:dyDescent="0.3">
      <c r="A16" s="27" t="s">
        <v>31</v>
      </c>
      <c r="B16" s="29" t="s">
        <v>194</v>
      </c>
      <c r="C16" s="16">
        <v>80000</v>
      </c>
      <c r="D16" s="16">
        <v>20</v>
      </c>
      <c r="E16" s="16" t="s">
        <v>38</v>
      </c>
      <c r="F16" s="16">
        <f t="shared" si="0"/>
        <v>1600000</v>
      </c>
      <c r="G16" s="131"/>
    </row>
  </sheetData>
  <mergeCells count="4">
    <mergeCell ref="G14:G16"/>
    <mergeCell ref="A2:F2"/>
    <mergeCell ref="A3:F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TỔNG DỰ TOÁN</vt:lpstr>
      <vt:lpstr>Siêu âm Doppler tim</vt:lpstr>
      <vt:lpstr>Nội soi tiêu hóa trên</vt:lpstr>
      <vt:lpstr>Siêu âm Doppler mạch</vt:lpstr>
      <vt:lpstr>HỒI SỨC CC CƠ BẢN</vt:lpstr>
      <vt:lpstr>KSNK CƠ BẢN</vt:lpstr>
      <vt:lpstr>CGKT NỘI SOI TIÊU HÓA</vt:lpstr>
      <vt:lpstr>CGKT NỘI SOI TMH</vt:lpstr>
      <vt:lpstr>CGKT NỘI SOI PHẾ QUẢN GM</vt:lpstr>
      <vt:lpstr>CGKT PTNS U NANG BT&amp;PP</vt:lpstr>
      <vt:lpstr>CGKT NỘI SOI ĐẠI TRÀNG</vt:lpstr>
      <vt:lpstr>CGKT SIÊU ÂM TIM</vt:lpstr>
      <vt:lpstr>CGKT SIÊU ÂM MẠCH</vt:lpstr>
      <vt:lpstr>CẬP NHẬT KTHSCC CB</vt:lpstr>
      <vt:lpstr>CẬP NHẬT CHUYÊN ĐỀ TM</vt:lpstr>
      <vt:lpstr>CẬP NHẬT BỆNH NỘI TIẾT</vt:lpstr>
      <vt:lpstr>TƯ VẤN NCBSM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2024-08-13T07:36:26Z</dcterms:modified>
</cp:coreProperties>
</file>